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biomar-my.sharepoint.com/personal/netan_biomar_com/Documents/Dokumenter/Nette/"/>
    </mc:Choice>
  </mc:AlternateContent>
  <xr:revisionPtr revIDLastSave="0" documentId="8_{D17C9E87-E5DB-4AE9-992B-26F223957F21}" xr6:coauthVersionLast="47" xr6:coauthVersionMax="47" xr10:uidLastSave="{00000000-0000-0000-0000-000000000000}"/>
  <workbookProtection workbookAlgorithmName="SHA-512" workbookHashValue="CDbnojDVfKP6BD+zRSkDQ3SCKMvzjTaXi9s/8GPldLeW62YI//l4pJNApXDqFtL3po3JtuWISJbBW1OeG6EJdA==" workbookSaltValue="eqIfbmiI1B3X05PKsFy6WA==" workbookSpinCount="100000" lockStructure="1"/>
  <bookViews>
    <workbookView xWindow="1950" yWindow="1950" windowWidth="28800" windowHeight="15225" xr2:uid="{896E212C-2E4A-47C1-989B-F51C9BF8FAA8}"/>
  </bookViews>
  <sheets>
    <sheet name="1.21.4"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2" l="1"/>
  <c r="F43" i="2"/>
  <c r="E43" i="2"/>
  <c r="G30" i="2"/>
  <c r="F30" i="2"/>
  <c r="G20" i="2"/>
  <c r="F20" i="2"/>
  <c r="N28" i="2"/>
  <c r="N27" i="2"/>
  <c r="N35" i="2"/>
  <c r="N36" i="2"/>
  <c r="L37" i="2"/>
  <c r="M17" i="2"/>
  <c r="L17" i="2"/>
  <c r="L18" i="2" l="1"/>
  <c r="M18" i="2" s="1"/>
  <c r="P35" i="2"/>
  <c r="N37" i="2"/>
  <c r="N38" i="2"/>
</calcChain>
</file>

<file path=xl/sharedStrings.xml><?xml version="1.0" encoding="utf-8"?>
<sst xmlns="http://schemas.openxmlformats.org/spreadsheetml/2006/main" count="56" uniqueCount="50">
  <si>
    <t>Report title</t>
  </si>
  <si>
    <t>Indicator</t>
  </si>
  <si>
    <t>1.21.4</t>
  </si>
  <si>
    <t>Instructions</t>
  </si>
  <si>
    <t>Table 1. Production year</t>
  </si>
  <si>
    <t>Year of production (yyyy)</t>
  </si>
  <si>
    <t>Table 2. GHG emissions by scope</t>
  </si>
  <si>
    <r>
      <t>GHG emissions per tonne of ASC compliant feed (kg CO</t>
    </r>
    <r>
      <rPr>
        <b/>
        <vertAlign val="subscript"/>
        <sz val="11"/>
        <color rgb="FF000000"/>
        <rFont val="Calibri"/>
        <family val="2"/>
      </rPr>
      <t>2</t>
    </r>
    <r>
      <rPr>
        <b/>
        <sz val="11"/>
        <color rgb="FF000000"/>
        <rFont val="Calibri"/>
        <family val="2"/>
      </rPr>
      <t>-eq/t)</t>
    </r>
  </si>
  <si>
    <t>Energy</t>
  </si>
  <si>
    <t>Aquaculture</t>
  </si>
  <si>
    <t>Fisheries</t>
  </si>
  <si>
    <t>Chickens</t>
  </si>
  <si>
    <t>Pigs</t>
  </si>
  <si>
    <t>Beef</t>
  </si>
  <si>
    <t>Dairy</t>
  </si>
  <si>
    <t>Agriculture</t>
  </si>
  <si>
    <t>Horticulture</t>
  </si>
  <si>
    <t>Emissions scope</t>
  </si>
  <si>
    <t>Biophysical (mass) model</t>
  </si>
  <si>
    <t>Economic model</t>
  </si>
  <si>
    <t>Scope 1</t>
  </si>
  <si>
    <t>Mass</t>
  </si>
  <si>
    <t>Scope 2</t>
  </si>
  <si>
    <t>Economic</t>
  </si>
  <si>
    <t>Scope 3</t>
  </si>
  <si>
    <t>Other</t>
  </si>
  <si>
    <t>Total</t>
  </si>
  <si>
    <t>Table 3. GHG emissions by category</t>
  </si>
  <si>
    <t>Emissions category</t>
  </si>
  <si>
    <t>Fossil emissions</t>
  </si>
  <si>
    <t>Biogenic emissions</t>
  </si>
  <si>
    <t>Land use change emissions</t>
  </si>
  <si>
    <t>Unspecified emissions</t>
  </si>
  <si>
    <t>Table 4. GHG emission by Input / Activity</t>
  </si>
  <si>
    <t>Input / Activity</t>
  </si>
  <si>
    <t>Quantity (kg/t)</t>
  </si>
  <si>
    <t>Soy crop inputs</t>
  </si>
  <si>
    <t>Other crop inputs</t>
  </si>
  <si>
    <t>Reduction fishery inputs</t>
  </si>
  <si>
    <t>Fishery by-product inputs</t>
  </si>
  <si>
    <t>Poultry / livestock inputs</t>
  </si>
  <si>
    <t>Other feed inputs</t>
  </si>
  <si>
    <t>Transport and milling</t>
  </si>
  <si>
    <t>Notes</t>
  </si>
  <si>
    <r>
      <t>All emissions values must be reported in units of kg CO</t>
    </r>
    <r>
      <rPr>
        <vertAlign val="subscript"/>
        <sz val="10"/>
        <color rgb="FF000000"/>
        <rFont val="Calibri"/>
        <family val="2"/>
        <scheme val="minor"/>
      </rPr>
      <t>2</t>
    </r>
    <r>
      <rPr>
        <sz val="10"/>
        <color rgb="FF000000"/>
        <rFont val="Calibri"/>
        <family val="2"/>
        <scheme val="minor"/>
      </rPr>
      <t>-equivalent per tonne of ASC compliant feed.</t>
    </r>
  </si>
  <si>
    <t xml:space="preserve">Emissions totals for each section should be equivalent. </t>
  </si>
  <si>
    <t>Total feed input quantity (kg/t) must equal 1000. Use 'Other feed inputs' to make up any difference from 1000 kg. 'Other feed inputs' should also include vitamins, amino acids, and other microingredients.</t>
  </si>
  <si>
    <t>Transport-related emissions may be difficult to separate from ingredient production and processing emissions, depending on the data source used. Do not include any transport emissions in 'Transport and milling' that are already counted in the emissions of one of the ingredient groups.</t>
  </si>
  <si>
    <r>
      <t xml:space="preserve">This template is intended for reporting greenhouse gas emissions results to ASC. The Feed Standard does not prescribe a specific standard or set of methods for generating GHG values. However, suppliers should be aware that the development of the Farm Standard requirements may necessitate the application of specific methods for feed emissions in the future. 
Emissions can be reported in either or both columns using a biophysical or economic allocation approach. Emissions results must be provided according to scope (1-3) as well as by input/activity, being general feed ingredient categories and additional transport and milling emissions that aren't otherwise captured within ingredients. 'Transport and milling' emissions should be at least equal to the sum of scope 1 and scope 2 emissions. If possible, emissions should also be broken down by category (fossil, biogenic, or land use change), facilitated by certain databases and assessment methods. Any uncategorized emissions should be reported as 'Unspecified emissions' (If feed suppliers are unable to determine emissions by category, the total of all emissions can be reported as unspecified).
This template is also expected to reflect the resolution of data that feed suppliers will need to provide to farms to satisfy feed-related emissions modeling for the Farm Standard. Feed suppliers should be ready to adjust the composition of ingredients used in calculations to reflect typical compositions of feeds relevant to each producer, whether that is on a producer-level or a general species-level (e.g. average ASC-compliant salmon feed composition), so that relevant emissions estimates are available to aquaculture producers for their own calculations.
</t>
    </r>
    <r>
      <rPr>
        <b/>
        <i/>
        <sz val="11"/>
        <color rgb="FF000000"/>
        <rFont val="Calibri"/>
        <family val="2"/>
        <scheme val="minor"/>
      </rPr>
      <t>Only enter data in blue cells.</t>
    </r>
  </si>
  <si>
    <t>GHG Emission Report, v1.1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</si>
</sst>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i/>
      <sz val="11"/>
      <color rgb="FF000000"/>
      <name val="Calibri"/>
      <family val="2"/>
      <scheme val="minor"/>
    </font>
    <font>
      <sz val="10"/>
      <color rgb="FF000000"/>
      <name val="Calibri"/>
      <family val="2"/>
      <scheme val="minor"/>
    </font>
    <font>
      <vertAlign val="subscript"/>
      <sz val="10"/>
      <color rgb="FF000000"/>
      <name val="Calibri"/>
      <family val="2"/>
      <scheme val="minor"/>
    </font>
    <font>
      <b/>
      <sz val="11"/>
      <color rgb="FF000000"/>
      <name val="Calibri"/>
      <family val="2"/>
    </font>
    <font>
      <b/>
      <vertAlign val="subscript"/>
      <sz val="11"/>
      <color rgb="FF000000"/>
      <name val="Calibri"/>
      <family val="2"/>
    </font>
    <font>
      <b/>
      <sz val="11"/>
      <color theme="0"/>
      <name val="Calibri"/>
      <family val="2"/>
      <scheme val="minor"/>
    </font>
    <font>
      <sz val="11"/>
      <color rgb="FFFFFFFF"/>
      <name val="Calibri"/>
      <family val="2"/>
      <scheme val="minor"/>
    </font>
    <font>
      <b/>
      <sz val="11"/>
      <color rgb="FFFFFFFF"/>
      <name val="Calibri"/>
      <family val="2"/>
      <scheme val="minor"/>
    </font>
    <font>
      <i/>
      <sz val="11"/>
      <color rgb="FFFFFFFF"/>
      <name val="Calibri"/>
      <family val="2"/>
      <scheme val="minor"/>
    </font>
    <font>
      <b/>
      <i/>
      <sz val="11"/>
      <color rgb="FF000000"/>
      <name val="Calibri"/>
      <family val="2"/>
      <scheme val="minor"/>
    </font>
  </fonts>
  <fills count="7">
    <fill>
      <patternFill patternType="none"/>
    </fill>
    <fill>
      <patternFill patternType="gray125"/>
    </fill>
    <fill>
      <patternFill patternType="solid">
        <fgColor rgb="FFFFFFFF"/>
        <bgColor rgb="FF000000"/>
      </patternFill>
    </fill>
    <fill>
      <patternFill patternType="solid">
        <fgColor rgb="FFB4C6E7"/>
        <bgColor rgb="FF000000"/>
      </patternFill>
    </fill>
    <fill>
      <patternFill patternType="solid">
        <fgColor theme="0"/>
        <bgColor rgb="FF000000"/>
      </patternFill>
    </fill>
    <fill>
      <patternFill patternType="solid">
        <fgColor theme="0"/>
        <bgColor indexed="64"/>
      </patternFill>
    </fill>
    <fill>
      <patternFill patternType="solid">
        <fgColor theme="5" tint="0.59999389629810485"/>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s>
  <cellStyleXfs count="1">
    <xf numFmtId="0" fontId="0" fillId="0" borderId="0"/>
  </cellStyleXfs>
  <cellXfs count="73">
    <xf numFmtId="0" fontId="0" fillId="0" borderId="0" xfId="0"/>
    <xf numFmtId="0" fontId="2" fillId="0" borderId="0" xfId="0" applyFont="1"/>
    <xf numFmtId="0" fontId="2" fillId="2" borderId="0" xfId="0" applyFont="1" applyFill="1"/>
    <xf numFmtId="0" fontId="2" fillId="2" borderId="2" xfId="0" applyFont="1" applyFill="1" applyBorder="1"/>
    <xf numFmtId="0" fontId="2" fillId="2" borderId="3" xfId="0" applyFont="1" applyFill="1" applyBorder="1"/>
    <xf numFmtId="0" fontId="3" fillId="2" borderId="0" xfId="0" applyFont="1" applyFill="1" applyAlignment="1">
      <alignment horizontal="left" vertical="top"/>
    </xf>
    <xf numFmtId="0" fontId="4" fillId="2" borderId="0" xfId="0" applyFont="1" applyFill="1" applyAlignment="1">
      <alignment horizontal="left" vertical="top"/>
    </xf>
    <xf numFmtId="0" fontId="2" fillId="2" borderId="0" xfId="0" applyFont="1" applyFill="1" applyAlignment="1">
      <alignment horizontal="left" vertical="top"/>
    </xf>
    <xf numFmtId="0" fontId="3" fillId="2" borderId="5" xfId="0" applyFont="1" applyFill="1" applyBorder="1" applyAlignment="1">
      <alignment horizontal="left" vertical="top"/>
    </xf>
    <xf numFmtId="0" fontId="2" fillId="2" borderId="5" xfId="0" applyFont="1" applyFill="1" applyBorder="1" applyAlignment="1">
      <alignment horizontal="left" vertical="top"/>
    </xf>
    <xf numFmtId="0" fontId="4" fillId="2" borderId="5" xfId="0" applyFont="1" applyFill="1" applyBorder="1" applyAlignment="1">
      <alignment horizontal="left" vertical="top" wrapText="1"/>
    </xf>
    <xf numFmtId="0" fontId="2" fillId="2" borderId="3" xfId="0" applyFont="1" applyFill="1" applyBorder="1" applyAlignment="1">
      <alignment horizontal="left" vertical="top"/>
    </xf>
    <xf numFmtId="0" fontId="2" fillId="4" borderId="0" xfId="0" applyFont="1" applyFill="1" applyAlignment="1">
      <alignment horizontal="center" vertical="top"/>
    </xf>
    <xf numFmtId="0" fontId="4" fillId="2" borderId="0" xfId="0" applyFont="1" applyFill="1" applyAlignment="1">
      <alignment horizontal="left" vertical="top" wrapText="1"/>
    </xf>
    <xf numFmtId="0" fontId="2" fillId="4" borderId="0" xfId="0" applyFont="1" applyFill="1" applyAlignment="1">
      <alignment horizontal="right" vertical="top"/>
    </xf>
    <xf numFmtId="0" fontId="2" fillId="4" borderId="0" xfId="0" applyFont="1" applyFill="1"/>
    <xf numFmtId="0" fontId="2" fillId="4" borderId="0" xfId="0" applyFont="1" applyFill="1" applyAlignment="1">
      <alignment horizontal="left" vertical="top"/>
    </xf>
    <xf numFmtId="0" fontId="3" fillId="2" borderId="0" xfId="0" applyFont="1" applyFill="1"/>
    <xf numFmtId="0" fontId="2" fillId="2" borderId="0" xfId="0" applyFont="1" applyFill="1" applyAlignment="1">
      <alignment horizontal="center" vertical="top"/>
    </xf>
    <xf numFmtId="0" fontId="2" fillId="2" borderId="4" xfId="0" applyFont="1" applyFill="1" applyBorder="1"/>
    <xf numFmtId="0" fontId="2" fillId="2" borderId="1" xfId="0" applyFont="1" applyFill="1" applyBorder="1"/>
    <xf numFmtId="0" fontId="2" fillId="2" borderId="0" xfId="0" applyFont="1" applyFill="1" applyAlignment="1">
      <alignment horizontal="left" vertical="top" wrapText="1"/>
    </xf>
    <xf numFmtId="0" fontId="2" fillId="2" borderId="0" xfId="0" applyFont="1" applyFill="1" applyAlignment="1">
      <alignment horizontal="right" vertical="top"/>
    </xf>
    <xf numFmtId="0" fontId="9" fillId="0" borderId="0" xfId="0" applyFont="1" applyAlignment="1">
      <alignment horizontal="center" vertical="top"/>
    </xf>
    <xf numFmtId="0" fontId="2" fillId="5" borderId="0" xfId="0" applyFont="1" applyFill="1" applyAlignment="1">
      <alignment horizontal="right" vertical="top"/>
    </xf>
    <xf numFmtId="0" fontId="9" fillId="0" borderId="3" xfId="0" applyFont="1" applyBorder="1" applyAlignment="1">
      <alignment horizontal="center" vertical="top"/>
    </xf>
    <xf numFmtId="0" fontId="2" fillId="6" borderId="0" xfId="0" applyFont="1" applyFill="1" applyAlignment="1">
      <alignment horizontal="right" vertical="top"/>
    </xf>
    <xf numFmtId="0" fontId="2" fillId="6" borderId="1" xfId="0" applyFont="1" applyFill="1" applyBorder="1" applyAlignment="1">
      <alignment horizontal="right" vertical="top"/>
    </xf>
    <xf numFmtId="0" fontId="3" fillId="2" borderId="0" xfId="0" applyFont="1" applyFill="1" applyAlignment="1">
      <alignment vertical="top" wrapText="1"/>
    </xf>
    <xf numFmtId="0" fontId="3" fillId="4" borderId="0" xfId="0" applyFont="1" applyFill="1"/>
    <xf numFmtId="0" fontId="3" fillId="2" borderId="5" xfId="0" applyFont="1" applyFill="1" applyBorder="1" applyAlignment="1">
      <alignment vertical="top" wrapText="1"/>
    </xf>
    <xf numFmtId="0" fontId="2" fillId="2" borderId="7" xfId="0" applyFont="1" applyFill="1" applyBorder="1"/>
    <xf numFmtId="0" fontId="3" fillId="2" borderId="2" xfId="0" applyFont="1" applyFill="1" applyBorder="1" applyAlignment="1">
      <alignment vertical="top" wrapText="1"/>
    </xf>
    <xf numFmtId="0" fontId="4" fillId="2" borderId="2" xfId="0" applyFont="1" applyFill="1" applyBorder="1" applyAlignment="1">
      <alignment horizontal="center" vertical="top" wrapText="1"/>
    </xf>
    <xf numFmtId="0" fontId="2" fillId="2" borderId="8" xfId="0" applyFont="1" applyFill="1" applyBorder="1"/>
    <xf numFmtId="0" fontId="3" fillId="2" borderId="0" xfId="0" applyFont="1" applyFill="1" applyAlignment="1">
      <alignment horizontal="left" vertical="top" wrapText="1"/>
    </xf>
    <xf numFmtId="0" fontId="2" fillId="2" borderId="9" xfId="0" applyFont="1" applyFill="1" applyBorder="1"/>
    <xf numFmtId="0" fontId="1" fillId="5" borderId="0" xfId="0" applyFont="1" applyFill="1"/>
    <xf numFmtId="0" fontId="3" fillId="4" borderId="0" xfId="0" applyFont="1" applyFill="1" applyAlignment="1">
      <alignment horizontal="left"/>
    </xf>
    <xf numFmtId="0" fontId="2" fillId="2" borderId="3" xfId="0" applyFont="1" applyFill="1" applyBorder="1" applyAlignment="1">
      <alignment horizontal="left" vertical="top" wrapText="1"/>
    </xf>
    <xf numFmtId="0" fontId="0" fillId="0" borderId="0" xfId="0" applyAlignment="1">
      <alignment horizontal="left" vertical="top" wrapText="1"/>
    </xf>
    <xf numFmtId="0" fontId="2" fillId="2" borderId="0" xfId="0" applyFont="1" applyFill="1" applyAlignment="1">
      <alignment horizontal="center"/>
    </xf>
    <xf numFmtId="0" fontId="2" fillId="2" borderId="3" xfId="0" applyFont="1" applyFill="1" applyBorder="1" applyAlignment="1">
      <alignment horizontal="center"/>
    </xf>
    <xf numFmtId="0" fontId="3" fillId="2" borderId="0" xfId="0" applyFont="1" applyFill="1" applyAlignment="1">
      <alignment horizontal="center" vertical="top"/>
    </xf>
    <xf numFmtId="0" fontId="2" fillId="2" borderId="3" xfId="0" applyFont="1" applyFill="1" applyBorder="1" applyAlignment="1">
      <alignment horizontal="center" vertical="top"/>
    </xf>
    <xf numFmtId="0" fontId="0" fillId="0" borderId="0" xfId="0" applyAlignment="1">
      <alignment horizontal="center"/>
    </xf>
    <xf numFmtId="0" fontId="2" fillId="2" borderId="0" xfId="0" applyFont="1" applyFill="1" applyAlignment="1">
      <alignment horizontal="center" vertical="top" wrapText="1"/>
    </xf>
    <xf numFmtId="0" fontId="10" fillId="2" borderId="0" xfId="0" applyFont="1" applyFill="1" applyAlignment="1">
      <alignment horizontal="center"/>
    </xf>
    <xf numFmtId="0" fontId="10" fillId="2" borderId="3" xfId="0" applyFont="1" applyFill="1" applyBorder="1" applyAlignment="1">
      <alignment horizontal="center"/>
    </xf>
    <xf numFmtId="0" fontId="11" fillId="2" borderId="0" xfId="0" applyFont="1" applyFill="1" applyAlignment="1">
      <alignment horizontal="center" vertical="top"/>
    </xf>
    <xf numFmtId="0" fontId="10" fillId="2" borderId="0" xfId="0" applyFont="1" applyFill="1" applyAlignment="1">
      <alignment horizontal="center" vertical="top"/>
    </xf>
    <xf numFmtId="0" fontId="10" fillId="0" borderId="0" xfId="0" applyFont="1" applyAlignment="1">
      <alignment horizontal="center"/>
    </xf>
    <xf numFmtId="0" fontId="11" fillId="5" borderId="0" xfId="0" applyFont="1" applyFill="1" applyAlignment="1">
      <alignment horizontal="center"/>
    </xf>
    <xf numFmtId="0" fontId="12" fillId="2" borderId="0" xfId="0" applyFont="1" applyFill="1" applyAlignment="1">
      <alignment horizontal="center" vertical="top"/>
    </xf>
    <xf numFmtId="0" fontId="10" fillId="2" borderId="3" xfId="0" applyFont="1" applyFill="1" applyBorder="1" applyAlignment="1">
      <alignment horizontal="center" vertical="top"/>
    </xf>
    <xf numFmtId="0" fontId="0" fillId="5" borderId="0" xfId="0" applyFill="1" applyAlignment="1">
      <alignment horizontal="center"/>
    </xf>
    <xf numFmtId="0" fontId="0" fillId="5" borderId="0" xfId="0" applyFill="1"/>
    <xf numFmtId="0" fontId="0" fillId="5" borderId="3" xfId="0" applyFill="1" applyBorder="1"/>
    <xf numFmtId="0" fontId="0" fillId="5" borderId="9" xfId="0" applyFill="1" applyBorder="1"/>
    <xf numFmtId="0" fontId="2" fillId="3" borderId="6" xfId="0" applyFont="1" applyFill="1" applyBorder="1" applyAlignment="1" applyProtection="1">
      <alignment horizontal="right" vertical="top"/>
      <protection locked="0"/>
    </xf>
    <xf numFmtId="0" fontId="2" fillId="0" borderId="0" xfId="0" applyFont="1" applyAlignment="1" applyProtection="1">
      <alignment horizontal="right" vertical="top"/>
      <protection locked="0"/>
    </xf>
    <xf numFmtId="0" fontId="2" fillId="0" borderId="3" xfId="0" applyFont="1" applyBorder="1" applyAlignment="1" applyProtection="1">
      <alignment horizontal="right" vertical="top"/>
      <protection locked="0"/>
    </xf>
    <xf numFmtId="0" fontId="2" fillId="0" borderId="4" xfId="0" applyFont="1" applyBorder="1" applyAlignment="1" applyProtection="1">
      <alignment horizontal="right" vertical="top"/>
      <protection locked="0"/>
    </xf>
    <xf numFmtId="3" fontId="2" fillId="0" borderId="0" xfId="0" applyNumberFormat="1" applyFont="1" applyAlignment="1" applyProtection="1">
      <alignment horizontal="right" vertical="top"/>
      <protection locked="0"/>
    </xf>
    <xf numFmtId="0" fontId="2" fillId="2" borderId="4" xfId="0" applyFont="1" applyFill="1" applyBorder="1"/>
    <xf numFmtId="0" fontId="2" fillId="2" borderId="5" xfId="0" applyFont="1" applyFill="1" applyBorder="1"/>
    <xf numFmtId="0" fontId="2" fillId="2" borderId="0" xfId="0" applyFont="1" applyFill="1"/>
    <xf numFmtId="0" fontId="2" fillId="2" borderId="1" xfId="0" applyFont="1" applyFill="1" applyBorder="1"/>
    <xf numFmtId="0" fontId="2" fillId="2" borderId="2" xfId="0" applyFont="1" applyFill="1" applyBorder="1"/>
    <xf numFmtId="0" fontId="2" fillId="4" borderId="0" xfId="0" applyFont="1" applyFill="1" applyAlignment="1">
      <alignment horizontal="left" vertical="top"/>
    </xf>
    <xf numFmtId="0" fontId="5" fillId="2" borderId="0" xfId="0" applyFont="1" applyFill="1" applyAlignment="1">
      <alignment horizontal="left" vertical="top" wrapText="1"/>
    </xf>
    <xf numFmtId="0" fontId="7" fillId="5" borderId="0" xfId="0" applyFont="1" applyFill="1" applyAlignment="1">
      <alignment horizontal="center"/>
    </xf>
    <xf numFmtId="0" fontId="4" fillId="2" borderId="0" xfId="0" applyFont="1" applyFill="1" applyAlignment="1">
      <alignment horizontal="left" vertical="top" wrapText="1"/>
    </xf>
  </cellXfs>
  <cellStyles count="1">
    <cellStyle name="Normal" xfId="0" builtinId="0"/>
  </cellStyles>
  <dxfs count="16">
    <dxf>
      <font>
        <b val="0"/>
        <i val="0"/>
        <strike val="0"/>
        <condense val="0"/>
        <extend val="0"/>
        <outline val="0"/>
        <shadow val="0"/>
        <u val="none"/>
        <vertAlign val="baseline"/>
        <sz val="11"/>
        <color rgb="FF000000"/>
        <name val="Calibri"/>
        <family val="2"/>
        <scheme val="minor"/>
      </font>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indexed="65"/>
        </patternFill>
      </fill>
      <alignment horizontal="right" vertical="top" textRotation="0" wrapText="0" indent="0" justifyLastLine="0" shrinkToFit="0" readingOrder="0"/>
    </dxf>
    <dxf>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minor"/>
      </font>
      <fill>
        <patternFill patternType="none">
          <fgColor indexed="64"/>
          <bgColor indexed="65"/>
        </patternFill>
      </fill>
      <alignment horizontal="right" vertical="top" textRotation="0" wrapText="0" indent="0" justifyLastLine="0" shrinkToFit="0" readingOrder="0"/>
    </dxf>
    <dxf>
      <font>
        <i val="0"/>
        <strike val="0"/>
        <outline val="0"/>
        <shadow val="0"/>
        <u val="none"/>
        <vertAlign val="baseline"/>
        <sz val="11"/>
        <color theme="0"/>
        <name val="Calibri"/>
        <family val="2"/>
        <scheme val="minor"/>
      </font>
    </dxf>
    <dxf>
      <font>
        <b val="0"/>
        <i val="0"/>
        <strike val="0"/>
        <condense val="0"/>
        <extend val="0"/>
        <outline val="0"/>
        <shadow val="0"/>
        <u val="none"/>
        <vertAlign val="baseline"/>
        <sz val="11"/>
        <color rgb="FF000000"/>
        <name val="Calibri"/>
        <family val="2"/>
        <scheme val="minor"/>
      </font>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indexed="65"/>
        </patternFill>
      </fill>
      <alignment horizontal="righ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minor"/>
      </font>
      <fill>
        <patternFill patternType="none">
          <fgColor indexed="64"/>
          <bgColor indexed="65"/>
        </patternFill>
      </fill>
      <alignment horizontal="right" vertical="top"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indexed="65"/>
        </patternFill>
      </fill>
      <alignment horizontal="righ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minor"/>
      </font>
      <fill>
        <patternFill patternType="none">
          <fgColor indexed="64"/>
          <bgColor indexed="65"/>
        </patternFill>
      </fill>
      <alignment horizontal="right" vertical="top"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none">
          <fgColor indexed="64"/>
          <bgColor indexed="65"/>
        </patternFill>
      </fill>
      <alignment horizontal="center" vertical="top" textRotation="0" wrapText="0" indent="0" justifyLastLine="0" shrinkToFit="0" readingOrder="0"/>
    </dxf>
  </dxfs>
  <tableStyles count="0" defaultTableStyle="TableStyleMedium2" defaultPivotStyle="PivotStyleLight16"/>
  <colors>
    <mruColors>
      <color rgb="FFCC66FF"/>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NL"/>
        </a:p>
      </c:txPr>
    </c:title>
    <c:autoTitleDeleted val="0"/>
    <c:plotArea>
      <c:layout/>
      <c:barChart>
        <c:barDir val="col"/>
        <c:grouping val="clustered"/>
        <c:varyColors val="0"/>
        <c:ser>
          <c:idx val="0"/>
          <c:order val="0"/>
          <c:tx>
            <c:strRef>
              <c:f>'1.21.4'!$T$15</c:f>
              <c:strCache>
                <c:ptCount val="1"/>
                <c:pt idx="0">
                  <c:v>Aquaculture</c:v>
                </c:pt>
              </c:strCache>
            </c:strRef>
          </c:tx>
          <c:spPr>
            <a:solidFill>
              <a:schemeClr val="accent1"/>
            </a:solidFill>
            <a:ln>
              <a:noFill/>
            </a:ln>
            <a:effectLst/>
          </c:spPr>
          <c:invertIfNegative val="0"/>
          <c:val>
            <c:numRef>
              <c:f>'1.21.4'!$T$14:$T$19</c:f>
            </c:numRef>
          </c:val>
          <c:extLst>
            <c:ext xmlns:c15="http://schemas.microsoft.com/office/drawing/2012/chart" uri="{02D57815-91ED-43cb-92C2-25804820EDAC}">
              <c15:filteredCategoryTitle>
                <c15:cat>
                  <c:multiLvlStrRef>
                    <c:extLst>
                      <c:ext uri="{02D57815-91ED-43cb-92C2-25804820EDAC}">
                        <c15:formulaRef>
                          <c15:sqref>'1.21.4'!$S$14:$S$19</c15:sqref>
                        </c15:formulaRef>
                      </c:ext>
                    </c:extLst>
                  </c:multiLvlStrRef>
                </c15:cat>
              </c15:filteredCategoryTitle>
            </c:ext>
            <c:ext xmlns:c16="http://schemas.microsoft.com/office/drawing/2014/chart" uri="{C3380CC4-5D6E-409C-BE32-E72D297353CC}">
              <c16:uniqueId val="{00000000-9117-4DEC-BBBE-02549C09DABA}"/>
            </c:ext>
          </c:extLst>
        </c:ser>
        <c:dLbls>
          <c:showLegendKey val="0"/>
          <c:showVal val="0"/>
          <c:showCatName val="0"/>
          <c:showSerName val="0"/>
          <c:showPercent val="0"/>
          <c:showBubbleSize val="0"/>
        </c:dLbls>
        <c:gapWidth val="219"/>
        <c:overlap val="-27"/>
        <c:axId val="1090707760"/>
        <c:axId val="742499488"/>
      </c:barChart>
      <c:catAx>
        <c:axId val="109070776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NL"/>
          </a:p>
        </c:txPr>
        <c:crossAx val="742499488"/>
        <c:crosses val="autoZero"/>
        <c:auto val="1"/>
        <c:lblAlgn val="ctr"/>
        <c:lblOffset val="100"/>
        <c:noMultiLvlLbl val="0"/>
      </c:catAx>
      <c:valAx>
        <c:axId val="742499488"/>
        <c:scaling>
          <c:orientation val="minMax"/>
          <c:max val="20"/>
        </c:scaling>
        <c:delete val="0"/>
        <c:axPos val="l"/>
        <c:numFmt formatCode="General"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NL"/>
          </a:p>
        </c:txPr>
        <c:crossAx val="10907077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NL"/>
        </a:p>
      </c:txPr>
    </c:title>
    <c:autoTitleDeleted val="0"/>
    <c:plotArea>
      <c:layout/>
      <c:barChart>
        <c:barDir val="col"/>
        <c:grouping val="clustered"/>
        <c:varyColors val="0"/>
        <c:ser>
          <c:idx val="0"/>
          <c:order val="0"/>
          <c:tx>
            <c:strRef>
              <c:f>'1.21.4'!$U$15</c:f>
              <c:strCache>
                <c:ptCount val="1"/>
                <c:pt idx="0">
                  <c:v>Fisheries</c:v>
                </c:pt>
              </c:strCache>
            </c:strRef>
          </c:tx>
          <c:spPr>
            <a:solidFill>
              <a:schemeClr val="accent1"/>
            </a:solidFill>
            <a:ln>
              <a:noFill/>
            </a:ln>
            <a:effectLst/>
          </c:spPr>
          <c:invertIfNegative val="0"/>
          <c:val>
            <c:numRef>
              <c:f>'1.21.4'!$U$14:$U$19</c:f>
            </c:numRef>
          </c:val>
          <c:extLst>
            <c:ext xmlns:c15="http://schemas.microsoft.com/office/drawing/2012/chart" uri="{02D57815-91ED-43cb-92C2-25804820EDAC}">
              <c15:filteredCategoryTitle>
                <c15:cat>
                  <c:multiLvlStrRef>
                    <c:extLst>
                      <c:ext uri="{02D57815-91ED-43cb-92C2-25804820EDAC}">
                        <c15:formulaRef>
                          <c15:sqref>'1.21.4'!$S$14:$S$19</c15:sqref>
                        </c15:formulaRef>
                      </c:ext>
                    </c:extLst>
                  </c:multiLvlStrRef>
                </c15:cat>
              </c15:filteredCategoryTitle>
            </c:ext>
            <c:ext xmlns:c16="http://schemas.microsoft.com/office/drawing/2014/chart" uri="{C3380CC4-5D6E-409C-BE32-E72D297353CC}">
              <c16:uniqueId val="{00000000-DD8F-4DF3-BAE7-CB021D977CD1}"/>
            </c:ext>
          </c:extLst>
        </c:ser>
        <c:dLbls>
          <c:showLegendKey val="0"/>
          <c:showVal val="0"/>
          <c:showCatName val="0"/>
          <c:showSerName val="0"/>
          <c:showPercent val="0"/>
          <c:showBubbleSize val="0"/>
        </c:dLbls>
        <c:gapWidth val="219"/>
        <c:overlap val="-27"/>
        <c:axId val="1090707760"/>
        <c:axId val="742499488"/>
      </c:barChart>
      <c:catAx>
        <c:axId val="109070776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NL"/>
          </a:p>
        </c:txPr>
        <c:crossAx val="742499488"/>
        <c:crosses val="autoZero"/>
        <c:auto val="1"/>
        <c:lblAlgn val="ctr"/>
        <c:lblOffset val="100"/>
        <c:noMultiLvlLbl val="0"/>
      </c:catAx>
      <c:valAx>
        <c:axId val="742499488"/>
        <c:scaling>
          <c:orientation val="minMax"/>
          <c:max val="20"/>
        </c:scaling>
        <c:delete val="0"/>
        <c:axPos val="l"/>
        <c:numFmt formatCode="General"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NL"/>
          </a:p>
        </c:txPr>
        <c:crossAx val="10907077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NL"/>
        </a:p>
      </c:txPr>
    </c:title>
    <c:autoTitleDeleted val="0"/>
    <c:plotArea>
      <c:layout/>
      <c:barChart>
        <c:barDir val="col"/>
        <c:grouping val="clustered"/>
        <c:varyColors val="0"/>
        <c:ser>
          <c:idx val="0"/>
          <c:order val="0"/>
          <c:tx>
            <c:strRef>
              <c:f>'1.21.4'!$V$15</c:f>
              <c:strCache>
                <c:ptCount val="1"/>
                <c:pt idx="0">
                  <c:v>Chickens</c:v>
                </c:pt>
              </c:strCache>
            </c:strRef>
          </c:tx>
          <c:spPr>
            <a:solidFill>
              <a:schemeClr val="accent1"/>
            </a:solidFill>
            <a:ln>
              <a:noFill/>
            </a:ln>
            <a:effectLst/>
          </c:spPr>
          <c:invertIfNegative val="0"/>
          <c:val>
            <c:numRef>
              <c:f>'1.21.4'!$V$14:$V$19</c:f>
            </c:numRef>
          </c:val>
          <c:extLst>
            <c:ext xmlns:c15="http://schemas.microsoft.com/office/drawing/2012/chart" uri="{02D57815-91ED-43cb-92C2-25804820EDAC}">
              <c15:filteredCategoryTitle>
                <c15:cat>
                  <c:multiLvlStrRef>
                    <c:extLst>
                      <c:ext uri="{02D57815-91ED-43cb-92C2-25804820EDAC}">
                        <c15:formulaRef>
                          <c15:sqref>'1.21.4'!$S$14:$S$19</c15:sqref>
                        </c15:formulaRef>
                      </c:ext>
                    </c:extLst>
                  </c:multiLvlStrRef>
                </c15:cat>
              </c15:filteredCategoryTitle>
            </c:ext>
            <c:ext xmlns:c16="http://schemas.microsoft.com/office/drawing/2014/chart" uri="{C3380CC4-5D6E-409C-BE32-E72D297353CC}">
              <c16:uniqueId val="{00000000-7CBE-4868-B1B3-944C14BF83BA}"/>
            </c:ext>
          </c:extLst>
        </c:ser>
        <c:dLbls>
          <c:showLegendKey val="0"/>
          <c:showVal val="0"/>
          <c:showCatName val="0"/>
          <c:showSerName val="0"/>
          <c:showPercent val="0"/>
          <c:showBubbleSize val="0"/>
        </c:dLbls>
        <c:gapWidth val="219"/>
        <c:overlap val="-27"/>
        <c:axId val="1090707760"/>
        <c:axId val="742499488"/>
      </c:barChart>
      <c:catAx>
        <c:axId val="109070776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NL"/>
          </a:p>
        </c:txPr>
        <c:crossAx val="742499488"/>
        <c:crosses val="autoZero"/>
        <c:auto val="1"/>
        <c:lblAlgn val="ctr"/>
        <c:lblOffset val="100"/>
        <c:noMultiLvlLbl val="0"/>
      </c:catAx>
      <c:valAx>
        <c:axId val="742499488"/>
        <c:scaling>
          <c:orientation val="minMax"/>
          <c:max val="20"/>
        </c:scaling>
        <c:delete val="0"/>
        <c:axPos val="l"/>
        <c:numFmt formatCode="General"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NL"/>
          </a:p>
        </c:txPr>
        <c:crossAx val="10907077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N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NL"/>
        </a:p>
      </c:txPr>
    </c:title>
    <c:autoTitleDeleted val="0"/>
    <c:plotArea>
      <c:layout/>
      <c:barChart>
        <c:barDir val="col"/>
        <c:grouping val="clustered"/>
        <c:varyColors val="0"/>
        <c:ser>
          <c:idx val="0"/>
          <c:order val="0"/>
          <c:tx>
            <c:strRef>
              <c:f>'1.21.4'!$X$15</c:f>
              <c:strCache>
                <c:ptCount val="1"/>
                <c:pt idx="0">
                  <c:v>Beef</c:v>
                </c:pt>
              </c:strCache>
            </c:strRef>
          </c:tx>
          <c:spPr>
            <a:solidFill>
              <a:schemeClr val="accent1"/>
            </a:solidFill>
            <a:ln>
              <a:noFill/>
            </a:ln>
            <a:effectLst/>
          </c:spPr>
          <c:invertIfNegative val="0"/>
          <c:val>
            <c:numRef>
              <c:f>'1.21.4'!$X$14:$X$19</c:f>
            </c:numRef>
          </c:val>
          <c:extLst>
            <c:ext xmlns:c15="http://schemas.microsoft.com/office/drawing/2012/chart" uri="{02D57815-91ED-43cb-92C2-25804820EDAC}">
              <c15:filteredCategoryTitle>
                <c15:cat>
                  <c:multiLvlStrRef>
                    <c:extLst>
                      <c:ext uri="{02D57815-91ED-43cb-92C2-25804820EDAC}">
                        <c15:formulaRef>
                          <c15:sqref>'1.21.4'!$S$14:$S$19</c15:sqref>
                        </c15:formulaRef>
                      </c:ext>
                    </c:extLst>
                  </c:multiLvlStrRef>
                </c15:cat>
              </c15:filteredCategoryTitle>
            </c:ext>
            <c:ext xmlns:c16="http://schemas.microsoft.com/office/drawing/2014/chart" uri="{C3380CC4-5D6E-409C-BE32-E72D297353CC}">
              <c16:uniqueId val="{00000000-F3A4-4BE6-B943-2F771512CAC8}"/>
            </c:ext>
          </c:extLst>
        </c:ser>
        <c:dLbls>
          <c:showLegendKey val="0"/>
          <c:showVal val="0"/>
          <c:showCatName val="0"/>
          <c:showSerName val="0"/>
          <c:showPercent val="0"/>
          <c:showBubbleSize val="0"/>
        </c:dLbls>
        <c:gapWidth val="219"/>
        <c:overlap val="-27"/>
        <c:axId val="1090707760"/>
        <c:axId val="742499488"/>
      </c:barChart>
      <c:catAx>
        <c:axId val="109070776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NL"/>
          </a:p>
        </c:txPr>
        <c:crossAx val="742499488"/>
        <c:crosses val="autoZero"/>
        <c:auto val="1"/>
        <c:lblAlgn val="ctr"/>
        <c:lblOffset val="100"/>
        <c:noMultiLvlLbl val="0"/>
      </c:catAx>
      <c:valAx>
        <c:axId val="742499488"/>
        <c:scaling>
          <c:orientation val="minMax"/>
          <c:max val="10"/>
        </c:scaling>
        <c:delete val="0"/>
        <c:axPos val="l"/>
        <c:numFmt formatCode="General"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NL"/>
          </a:p>
        </c:txPr>
        <c:crossAx val="10907077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N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NL"/>
        </a:p>
      </c:txPr>
    </c:title>
    <c:autoTitleDeleted val="0"/>
    <c:plotArea>
      <c:layout/>
      <c:barChart>
        <c:barDir val="col"/>
        <c:grouping val="clustered"/>
        <c:varyColors val="0"/>
        <c:ser>
          <c:idx val="0"/>
          <c:order val="0"/>
          <c:tx>
            <c:strRef>
              <c:f>'1.21.4'!$Y$15</c:f>
              <c:strCache>
                <c:ptCount val="1"/>
                <c:pt idx="0">
                  <c:v>Dairy</c:v>
                </c:pt>
              </c:strCache>
            </c:strRef>
          </c:tx>
          <c:spPr>
            <a:solidFill>
              <a:schemeClr val="accent1"/>
            </a:solidFill>
            <a:ln>
              <a:noFill/>
            </a:ln>
            <a:effectLst/>
          </c:spPr>
          <c:invertIfNegative val="0"/>
          <c:val>
            <c:numRef>
              <c:f>'1.21.4'!$Y$14:$Y$19</c:f>
            </c:numRef>
          </c:val>
          <c:extLst>
            <c:ext xmlns:c15="http://schemas.microsoft.com/office/drawing/2012/chart" uri="{02D57815-91ED-43cb-92C2-25804820EDAC}">
              <c15:filteredCategoryTitle>
                <c15:cat>
                  <c:multiLvlStrRef>
                    <c:extLst>
                      <c:ext uri="{02D57815-91ED-43cb-92C2-25804820EDAC}">
                        <c15:formulaRef>
                          <c15:sqref>'1.21.4'!$S$14:$S$19</c15:sqref>
                        </c15:formulaRef>
                      </c:ext>
                    </c:extLst>
                  </c:multiLvlStrRef>
                </c15:cat>
              </c15:filteredCategoryTitle>
            </c:ext>
            <c:ext xmlns:c16="http://schemas.microsoft.com/office/drawing/2014/chart" uri="{C3380CC4-5D6E-409C-BE32-E72D297353CC}">
              <c16:uniqueId val="{00000000-9FC2-4153-A360-1906274E0E9E}"/>
            </c:ext>
          </c:extLst>
        </c:ser>
        <c:dLbls>
          <c:showLegendKey val="0"/>
          <c:showVal val="0"/>
          <c:showCatName val="0"/>
          <c:showSerName val="0"/>
          <c:showPercent val="0"/>
          <c:showBubbleSize val="0"/>
        </c:dLbls>
        <c:gapWidth val="219"/>
        <c:overlap val="-27"/>
        <c:axId val="1090707760"/>
        <c:axId val="742499488"/>
      </c:barChart>
      <c:catAx>
        <c:axId val="109070776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NL"/>
          </a:p>
        </c:txPr>
        <c:crossAx val="742499488"/>
        <c:crosses val="autoZero"/>
        <c:auto val="1"/>
        <c:lblAlgn val="ctr"/>
        <c:lblOffset val="100"/>
        <c:noMultiLvlLbl val="0"/>
      </c:catAx>
      <c:valAx>
        <c:axId val="742499488"/>
        <c:scaling>
          <c:orientation val="minMax"/>
          <c:max val="30"/>
        </c:scaling>
        <c:delete val="0"/>
        <c:axPos val="l"/>
        <c:numFmt formatCode="General"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NL"/>
          </a:p>
        </c:txPr>
        <c:crossAx val="10907077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N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NL"/>
        </a:p>
      </c:txPr>
    </c:title>
    <c:autoTitleDeleted val="0"/>
    <c:plotArea>
      <c:layout/>
      <c:barChart>
        <c:barDir val="col"/>
        <c:grouping val="clustered"/>
        <c:varyColors val="0"/>
        <c:ser>
          <c:idx val="0"/>
          <c:order val="0"/>
          <c:tx>
            <c:strRef>
              <c:f>'1.21.4'!$Z$15</c:f>
              <c:strCache>
                <c:ptCount val="1"/>
                <c:pt idx="0">
                  <c:v>Agriculture</c:v>
                </c:pt>
              </c:strCache>
            </c:strRef>
          </c:tx>
          <c:spPr>
            <a:solidFill>
              <a:schemeClr val="accent1"/>
            </a:solidFill>
            <a:ln>
              <a:noFill/>
            </a:ln>
            <a:effectLst/>
          </c:spPr>
          <c:invertIfNegative val="0"/>
          <c:val>
            <c:numRef>
              <c:f>'1.21.4'!$Z$14:$Z$19</c:f>
            </c:numRef>
          </c:val>
          <c:extLst>
            <c:ext xmlns:c15="http://schemas.microsoft.com/office/drawing/2012/chart" uri="{02D57815-91ED-43cb-92C2-25804820EDAC}">
              <c15:filteredCategoryTitle>
                <c15:cat>
                  <c:multiLvlStrRef>
                    <c:extLst>
                      <c:ext uri="{02D57815-91ED-43cb-92C2-25804820EDAC}">
                        <c15:formulaRef>
                          <c15:sqref>'1.21.4'!$S$14:$S$19</c15:sqref>
                        </c15:formulaRef>
                      </c:ext>
                    </c:extLst>
                  </c:multiLvlStrRef>
                </c15:cat>
              </c15:filteredCategoryTitle>
            </c:ext>
            <c:ext xmlns:c16="http://schemas.microsoft.com/office/drawing/2014/chart" uri="{C3380CC4-5D6E-409C-BE32-E72D297353CC}">
              <c16:uniqueId val="{00000000-BB29-4F5C-9CDA-9E4D90D68923}"/>
            </c:ext>
          </c:extLst>
        </c:ser>
        <c:dLbls>
          <c:showLegendKey val="0"/>
          <c:showVal val="0"/>
          <c:showCatName val="0"/>
          <c:showSerName val="0"/>
          <c:showPercent val="0"/>
          <c:showBubbleSize val="0"/>
        </c:dLbls>
        <c:gapWidth val="219"/>
        <c:overlap val="-27"/>
        <c:axId val="1090707760"/>
        <c:axId val="742499488"/>
      </c:barChart>
      <c:catAx>
        <c:axId val="109070776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NL"/>
          </a:p>
        </c:txPr>
        <c:crossAx val="742499488"/>
        <c:crosses val="autoZero"/>
        <c:auto val="1"/>
        <c:lblAlgn val="ctr"/>
        <c:lblOffset val="100"/>
        <c:noMultiLvlLbl val="0"/>
      </c:catAx>
      <c:valAx>
        <c:axId val="742499488"/>
        <c:scaling>
          <c:orientation val="minMax"/>
          <c:max val="10"/>
          <c:min val="0"/>
        </c:scaling>
        <c:delete val="0"/>
        <c:axPos val="l"/>
        <c:numFmt formatCode="General"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NL"/>
          </a:p>
        </c:txPr>
        <c:crossAx val="10907077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N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NL"/>
        </a:p>
      </c:txPr>
    </c:title>
    <c:autoTitleDeleted val="0"/>
    <c:plotArea>
      <c:layout/>
      <c:barChart>
        <c:barDir val="col"/>
        <c:grouping val="clustered"/>
        <c:varyColors val="0"/>
        <c:ser>
          <c:idx val="0"/>
          <c:order val="0"/>
          <c:tx>
            <c:strRef>
              <c:f>'1.21.4'!$W$15</c:f>
              <c:strCache>
                <c:ptCount val="1"/>
                <c:pt idx="0">
                  <c:v>Pigs</c:v>
                </c:pt>
              </c:strCache>
            </c:strRef>
          </c:tx>
          <c:spPr>
            <a:solidFill>
              <a:schemeClr val="accent1"/>
            </a:solidFill>
            <a:ln>
              <a:noFill/>
            </a:ln>
            <a:effectLst/>
          </c:spPr>
          <c:invertIfNegative val="0"/>
          <c:val>
            <c:numRef>
              <c:f>'1.21.4'!$W$14:$W$19</c:f>
            </c:numRef>
          </c:val>
          <c:extLst>
            <c:ext xmlns:c15="http://schemas.microsoft.com/office/drawing/2012/chart" uri="{02D57815-91ED-43cb-92C2-25804820EDAC}">
              <c15:filteredCategoryTitle>
                <c15:cat>
                  <c:multiLvlStrRef>
                    <c:extLst>
                      <c:ext uri="{02D57815-91ED-43cb-92C2-25804820EDAC}">
                        <c15:formulaRef>
                          <c15:sqref>'1.21.4'!$S$14:$S$19</c15:sqref>
                        </c15:formulaRef>
                      </c:ext>
                    </c:extLst>
                  </c:multiLvlStrRef>
                </c15:cat>
              </c15:filteredCategoryTitle>
            </c:ext>
            <c:ext xmlns:c16="http://schemas.microsoft.com/office/drawing/2014/chart" uri="{C3380CC4-5D6E-409C-BE32-E72D297353CC}">
              <c16:uniqueId val="{00000000-688F-41DE-8C48-8E6309EA5087}"/>
            </c:ext>
          </c:extLst>
        </c:ser>
        <c:dLbls>
          <c:showLegendKey val="0"/>
          <c:showVal val="0"/>
          <c:showCatName val="0"/>
          <c:showSerName val="0"/>
          <c:showPercent val="0"/>
          <c:showBubbleSize val="0"/>
        </c:dLbls>
        <c:gapWidth val="219"/>
        <c:overlap val="-27"/>
        <c:axId val="1090707760"/>
        <c:axId val="742499488"/>
      </c:barChart>
      <c:catAx>
        <c:axId val="109070776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NL"/>
          </a:p>
        </c:txPr>
        <c:crossAx val="742499488"/>
        <c:crosses val="autoZero"/>
        <c:auto val="1"/>
        <c:lblAlgn val="ctr"/>
        <c:lblOffset val="100"/>
        <c:noMultiLvlLbl val="0"/>
      </c:catAx>
      <c:valAx>
        <c:axId val="742499488"/>
        <c:scaling>
          <c:orientation val="minMax"/>
          <c:max val="20"/>
        </c:scaling>
        <c:delete val="0"/>
        <c:axPos val="l"/>
        <c:numFmt formatCode="General"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NL"/>
          </a:p>
        </c:txPr>
        <c:crossAx val="10907077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N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NL"/>
        </a:p>
      </c:txPr>
    </c:title>
    <c:autoTitleDeleted val="0"/>
    <c:plotArea>
      <c:layout/>
      <c:barChart>
        <c:barDir val="col"/>
        <c:grouping val="clustered"/>
        <c:varyColors val="0"/>
        <c:ser>
          <c:idx val="0"/>
          <c:order val="0"/>
          <c:tx>
            <c:strRef>
              <c:f>'1.21.4'!$AA$15</c:f>
              <c:strCache>
                <c:ptCount val="1"/>
                <c:pt idx="0">
                  <c:v>Horticulture</c:v>
                </c:pt>
              </c:strCache>
            </c:strRef>
          </c:tx>
          <c:spPr>
            <a:solidFill>
              <a:schemeClr val="accent1"/>
            </a:solidFill>
            <a:ln>
              <a:noFill/>
            </a:ln>
            <a:effectLst/>
          </c:spPr>
          <c:invertIfNegative val="0"/>
          <c:val>
            <c:numRef>
              <c:f>'1.21.4'!$AA$14:$AA$19</c:f>
            </c:numRef>
          </c:val>
          <c:extLst>
            <c:ext xmlns:c15="http://schemas.microsoft.com/office/drawing/2012/chart" uri="{02D57815-91ED-43cb-92C2-25804820EDAC}">
              <c15:filteredCategoryTitle>
                <c15:cat>
                  <c:multiLvlStrRef>
                    <c:extLst>
                      <c:ext uri="{02D57815-91ED-43cb-92C2-25804820EDAC}">
                        <c15:formulaRef>
                          <c15:sqref>'1.21.4'!$S$14:$S$19</c15:sqref>
                        </c15:formulaRef>
                      </c:ext>
                    </c:extLst>
                  </c:multiLvlStrRef>
                </c15:cat>
              </c15:filteredCategoryTitle>
            </c:ext>
            <c:ext xmlns:c16="http://schemas.microsoft.com/office/drawing/2014/chart" uri="{C3380CC4-5D6E-409C-BE32-E72D297353CC}">
              <c16:uniqueId val="{00000000-0E13-4BB3-B640-C836C5F43944}"/>
            </c:ext>
          </c:extLst>
        </c:ser>
        <c:dLbls>
          <c:showLegendKey val="0"/>
          <c:showVal val="0"/>
          <c:showCatName val="0"/>
          <c:showSerName val="0"/>
          <c:showPercent val="0"/>
          <c:showBubbleSize val="0"/>
        </c:dLbls>
        <c:gapWidth val="219"/>
        <c:overlap val="-27"/>
        <c:axId val="1090707760"/>
        <c:axId val="742499488"/>
      </c:barChart>
      <c:catAx>
        <c:axId val="109070776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NL"/>
          </a:p>
        </c:txPr>
        <c:crossAx val="742499488"/>
        <c:crosses val="autoZero"/>
        <c:auto val="1"/>
        <c:lblAlgn val="ctr"/>
        <c:lblOffset val="100"/>
        <c:noMultiLvlLbl val="0"/>
      </c:catAx>
      <c:valAx>
        <c:axId val="742499488"/>
        <c:scaling>
          <c:orientation val="minMax"/>
          <c:max val="20"/>
        </c:scaling>
        <c:delete val="0"/>
        <c:axPos val="l"/>
        <c:numFmt formatCode="General"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NL"/>
          </a:p>
        </c:txPr>
        <c:crossAx val="10907077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444086</xdr:colOff>
      <xdr:row>35</xdr:row>
      <xdr:rowOff>128796</xdr:rowOff>
    </xdr:from>
    <xdr:to>
      <xdr:col>19</xdr:col>
      <xdr:colOff>758825</xdr:colOff>
      <xdr:row>53</xdr:row>
      <xdr:rowOff>64191</xdr:rowOff>
    </xdr:to>
    <xdr:graphicFrame macro="">
      <xdr:nvGraphicFramePr>
        <xdr:cNvPr id="2" name="Chart 1">
          <a:extLst>
            <a:ext uri="{FF2B5EF4-FFF2-40B4-BE49-F238E27FC236}">
              <a16:creationId xmlns:a16="http://schemas.microsoft.com/office/drawing/2014/main" id="{F24E78A6-7010-4D4C-8478-014912B22C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74543</xdr:colOff>
      <xdr:row>35</xdr:row>
      <xdr:rowOff>115957</xdr:rowOff>
    </xdr:from>
    <xdr:to>
      <xdr:col>24</xdr:col>
      <xdr:colOff>286716</xdr:colOff>
      <xdr:row>53</xdr:row>
      <xdr:rowOff>57702</xdr:rowOff>
    </xdr:to>
    <xdr:graphicFrame macro="">
      <xdr:nvGraphicFramePr>
        <xdr:cNvPr id="3" name="Chart 2">
          <a:extLst>
            <a:ext uri="{FF2B5EF4-FFF2-40B4-BE49-F238E27FC236}">
              <a16:creationId xmlns:a16="http://schemas.microsoft.com/office/drawing/2014/main" id="{DF2803CD-6E6B-49BB-98A7-06FE9D0CF08F}"/>
            </a:ext>
            <a:ext uri="{147F2762-F138-4A5C-976F-8EAC2B608ADB}">
              <a16:predDERef xmlns:a16="http://schemas.microsoft.com/office/drawing/2014/main" pred="{F24E78A6-7010-4D4C-8478-014912B22C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422413</xdr:colOff>
      <xdr:row>35</xdr:row>
      <xdr:rowOff>115956</xdr:rowOff>
    </xdr:from>
    <xdr:to>
      <xdr:col>29</xdr:col>
      <xdr:colOff>124239</xdr:colOff>
      <xdr:row>53</xdr:row>
      <xdr:rowOff>57701</xdr:rowOff>
    </xdr:to>
    <xdr:graphicFrame macro="">
      <xdr:nvGraphicFramePr>
        <xdr:cNvPr id="4" name="Chart 3">
          <a:extLst>
            <a:ext uri="{FF2B5EF4-FFF2-40B4-BE49-F238E27FC236}">
              <a16:creationId xmlns:a16="http://schemas.microsoft.com/office/drawing/2014/main" id="{3691A300-7D30-4412-A5CA-F30052BE111F}"/>
            </a:ext>
            <a:ext uri="{147F2762-F138-4A5C-976F-8EAC2B608ADB}">
              <a16:predDERef xmlns:a16="http://schemas.microsoft.com/office/drawing/2014/main" pred="{DF2803CD-6E6B-49BB-98A7-06FE9D0CF0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422413</xdr:colOff>
      <xdr:row>54</xdr:row>
      <xdr:rowOff>0</xdr:rowOff>
    </xdr:from>
    <xdr:to>
      <xdr:col>19</xdr:col>
      <xdr:colOff>733977</xdr:colOff>
      <xdr:row>69</xdr:row>
      <xdr:rowOff>16289</xdr:rowOff>
    </xdr:to>
    <xdr:graphicFrame macro="">
      <xdr:nvGraphicFramePr>
        <xdr:cNvPr id="5" name="Chart 4">
          <a:extLst>
            <a:ext uri="{FF2B5EF4-FFF2-40B4-BE49-F238E27FC236}">
              <a16:creationId xmlns:a16="http://schemas.microsoft.com/office/drawing/2014/main" id="{CFBAB474-A049-40C2-AB08-9AAAA0FE20E2}"/>
            </a:ext>
            <a:ext uri="{147F2762-F138-4A5C-976F-8EAC2B608ADB}">
              <a16:predDERef xmlns:a16="http://schemas.microsoft.com/office/drawing/2014/main" pred="{3691A300-7D30-4412-A5CA-F30052BE11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82826</xdr:colOff>
      <xdr:row>53</xdr:row>
      <xdr:rowOff>173935</xdr:rowOff>
    </xdr:from>
    <xdr:to>
      <xdr:col>24</xdr:col>
      <xdr:colOff>294999</xdr:colOff>
      <xdr:row>69</xdr:row>
      <xdr:rowOff>8007</xdr:rowOff>
    </xdr:to>
    <xdr:graphicFrame macro="">
      <xdr:nvGraphicFramePr>
        <xdr:cNvPr id="6" name="Chart 5">
          <a:extLst>
            <a:ext uri="{FF2B5EF4-FFF2-40B4-BE49-F238E27FC236}">
              <a16:creationId xmlns:a16="http://schemas.microsoft.com/office/drawing/2014/main" id="{371C21EA-C9E4-41DD-8BD1-FA6E1B16AA60}"/>
            </a:ext>
            <a:ext uri="{147F2762-F138-4A5C-976F-8EAC2B608ADB}">
              <a16:predDERef xmlns:a16="http://schemas.microsoft.com/office/drawing/2014/main" pred="{CFBAB474-A049-40C2-AB08-9AAAA0FE20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24</xdr:col>
      <xdr:colOff>438978</xdr:colOff>
      <xdr:row>54</xdr:row>
      <xdr:rowOff>16565</xdr:rowOff>
    </xdr:from>
    <xdr:to>
      <xdr:col>29</xdr:col>
      <xdr:colOff>137629</xdr:colOff>
      <xdr:row>69</xdr:row>
      <xdr:rowOff>32854</xdr:rowOff>
    </xdr:to>
    <xdr:graphicFrame macro="">
      <xdr:nvGraphicFramePr>
        <xdr:cNvPr id="7" name="Chart 6">
          <a:extLst>
            <a:ext uri="{FF2B5EF4-FFF2-40B4-BE49-F238E27FC236}">
              <a16:creationId xmlns:a16="http://schemas.microsoft.com/office/drawing/2014/main" id="{8893C5AE-59A7-4CFB-9800-7463476DD44D}"/>
            </a:ext>
            <a:ext uri="{147F2762-F138-4A5C-976F-8EAC2B608ADB}">
              <a16:predDERef xmlns:a16="http://schemas.microsoft.com/office/drawing/2014/main" pred="{371C21EA-C9E4-41DD-8BD1-FA6E1B16AA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30</xdr:col>
      <xdr:colOff>0</xdr:colOff>
      <xdr:row>36</xdr:row>
      <xdr:rowOff>0</xdr:rowOff>
    </xdr:from>
    <xdr:to>
      <xdr:col>34</xdr:col>
      <xdr:colOff>308389</xdr:colOff>
      <xdr:row>53</xdr:row>
      <xdr:rowOff>132245</xdr:rowOff>
    </xdr:to>
    <xdr:graphicFrame macro="">
      <xdr:nvGraphicFramePr>
        <xdr:cNvPr id="8" name="Chart 7">
          <a:extLst>
            <a:ext uri="{FF2B5EF4-FFF2-40B4-BE49-F238E27FC236}">
              <a16:creationId xmlns:a16="http://schemas.microsoft.com/office/drawing/2014/main" id="{4BB14CDD-766B-4E29-8275-D91E14ECBD64}"/>
            </a:ext>
            <a:ext uri="{147F2762-F138-4A5C-976F-8EAC2B608ADB}">
              <a16:predDERef xmlns:a16="http://schemas.microsoft.com/office/drawing/2014/main" pred="{8893C5AE-59A7-4CFB-9800-7463476DD4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29</xdr:col>
      <xdr:colOff>596348</xdr:colOff>
      <xdr:row>54</xdr:row>
      <xdr:rowOff>16566</xdr:rowOff>
    </xdr:from>
    <xdr:to>
      <xdr:col>34</xdr:col>
      <xdr:colOff>294999</xdr:colOff>
      <xdr:row>69</xdr:row>
      <xdr:rowOff>32855</xdr:rowOff>
    </xdr:to>
    <xdr:graphicFrame macro="">
      <xdr:nvGraphicFramePr>
        <xdr:cNvPr id="9" name="Chart 8">
          <a:extLst>
            <a:ext uri="{FF2B5EF4-FFF2-40B4-BE49-F238E27FC236}">
              <a16:creationId xmlns:a16="http://schemas.microsoft.com/office/drawing/2014/main" id="{B5D6303D-7DBC-4103-BF11-9B8D9F4782D8}"/>
            </a:ext>
            <a:ext uri="{147F2762-F138-4A5C-976F-8EAC2B608ADB}">
              <a16:predDERef xmlns:a16="http://schemas.microsoft.com/office/drawing/2014/main" pred="{4BB14CDD-766B-4E29-8275-D91E14ECBD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2</xdr:col>
      <xdr:colOff>71437</xdr:colOff>
      <xdr:row>5</xdr:row>
      <xdr:rowOff>4381500</xdr:rowOff>
    </xdr:from>
    <xdr:to>
      <xdr:col>3</xdr:col>
      <xdr:colOff>1298102</xdr:colOff>
      <xdr:row>6</xdr:row>
      <xdr:rowOff>155456</xdr:rowOff>
    </xdr:to>
    <xdr:pic>
      <xdr:nvPicPr>
        <xdr:cNvPr id="10" name="Picture 9">
          <a:extLst>
            <a:ext uri="{FF2B5EF4-FFF2-40B4-BE49-F238E27FC236}">
              <a16:creationId xmlns:a16="http://schemas.microsoft.com/office/drawing/2014/main" id="{ED945DE1-A4D5-4671-8014-DB958D3E45BA}"/>
            </a:ext>
          </a:extLst>
        </xdr:cNvPr>
        <xdr:cNvPicPr>
          <a:picLocks noChangeAspect="1"/>
        </xdr:cNvPicPr>
      </xdr:nvPicPr>
      <xdr:blipFill>
        <a:blip xmlns:r="http://schemas.openxmlformats.org/officeDocument/2006/relationships" r:embed="rId9"/>
        <a:stretch>
          <a:fillRect/>
        </a:stretch>
      </xdr:blipFill>
      <xdr:spPr>
        <a:xfrm>
          <a:off x="297656" y="5274469"/>
          <a:ext cx="1464790" cy="65551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1B0090C-6AE9-41C4-BFA3-02F73E124912}" name="Table3" displayName="Table3" ref="F16:G20" totalsRowShown="0" headerRowDxfId="15" dataDxfId="14" tableBorderDxfId="13">
  <tableColumns count="2">
    <tableColumn id="1" xr3:uid="{02428FFC-9D46-4672-8206-7C95B94C663F}" name="Biophysical (mass) model" dataDxfId="12"/>
    <tableColumn id="2" xr3:uid="{4DE66BE6-429C-4FE8-AF2B-0D69C68AE541}" name="Economic model" dataDxfId="11"/>
  </tableColumns>
  <tableStyleInfo name="TableStyleMedium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46D06F6-5C80-4F77-B0C6-349E49683811}" name="Table4" displayName="Table4" ref="F25:G30" totalsRowShown="0" headerRowDxfId="10" dataDxfId="9" tableBorderDxfId="8">
  <tableColumns count="2">
    <tableColumn id="1" xr3:uid="{073C8BFB-F75D-4B76-877F-31E99F488487}" name="Biophysical (mass) model" dataDxfId="7"/>
    <tableColumn id="2" xr3:uid="{BC08AE53-75FE-467C-BD5F-CD7FF78B6876}" name="Economic model" dataDxfId="6"/>
  </tableColumns>
  <tableStyleInfo name="TableStyleMedium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FDD5183-FC29-4405-97C3-917B73CE5C0A}" name="Table5" displayName="Table5" ref="E35:G43" totalsRowShown="0" headerRowDxfId="5" dataDxfId="4" tableBorderDxfId="3">
  <tableColumns count="3">
    <tableColumn id="1" xr3:uid="{FA832DD5-93DC-4F48-A552-BFB09E373EBE}" name="Quantity (kg/t)" dataDxfId="2"/>
    <tableColumn id="2" xr3:uid="{2B181BBA-5DEC-484B-A8F9-5D8423386193}" name="Biophysical (mass) model" dataDxfId="1"/>
    <tableColumn id="3" xr3:uid="{8F5D7CB1-3090-4799-B761-989906CEC18E}" name="Economic model" dataDxfId="0"/>
  </tableColumns>
  <tableStyleInfo name="TableStyleMedium13" showFirstColumn="0" showLastColumn="0" showRowStripes="1" showColumnStripes="0"/>
</table>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0FC19-43C1-4B25-8EF2-2B31E3CEA1B2}">
  <dimension ref="A1:AA51"/>
  <sheetViews>
    <sheetView tabSelected="1" topLeftCell="B6" zoomScale="80" zoomScaleNormal="80" workbookViewId="0">
      <selection activeCell="G36" sqref="G36"/>
    </sheetView>
  </sheetViews>
  <sheetFormatPr defaultRowHeight="15" x14ac:dyDescent="0.25"/>
  <cols>
    <col min="1" max="1" width="3.140625" style="45" hidden="1" customWidth="1"/>
    <col min="2" max="2" width="3.140625" style="45" customWidth="1"/>
    <col min="3" max="3" width="3.28515625" customWidth="1"/>
    <col min="4" max="4" width="27.28515625" customWidth="1"/>
    <col min="5" max="5" width="21.7109375" customWidth="1"/>
    <col min="6" max="6" width="24" customWidth="1"/>
    <col min="7" max="7" width="31.28515625" customWidth="1"/>
    <col min="8" max="8" width="13.28515625" customWidth="1"/>
    <col min="9" max="10" width="3.5703125" customWidth="1"/>
    <col min="11" max="19" width="0" hidden="1" customWidth="1"/>
    <col min="20" max="20" width="11.140625" hidden="1" customWidth="1"/>
    <col min="21" max="21" width="10.28515625" hidden="1" customWidth="1"/>
    <col min="22" max="41" width="0" hidden="1" customWidth="1"/>
  </cols>
  <sheetData>
    <row r="1" spans="1:27" x14ac:dyDescent="0.25">
      <c r="A1" s="66"/>
      <c r="B1" s="66"/>
      <c r="C1" s="66"/>
      <c r="D1" s="66"/>
      <c r="E1" s="2"/>
      <c r="F1" s="2"/>
      <c r="G1" s="2"/>
      <c r="H1" s="2"/>
      <c r="I1" s="2"/>
      <c r="J1" s="1"/>
      <c r="K1" s="2"/>
      <c r="L1" s="1"/>
    </row>
    <row r="2" spans="1:27" x14ac:dyDescent="0.25">
      <c r="A2" s="41"/>
      <c r="B2" s="41"/>
      <c r="C2" s="67"/>
      <c r="D2" s="68"/>
      <c r="E2" s="3"/>
      <c r="F2" s="3"/>
      <c r="G2" s="3"/>
      <c r="H2" s="3"/>
      <c r="I2" s="4"/>
    </row>
    <row r="3" spans="1:27" x14ac:dyDescent="0.25">
      <c r="A3" s="41"/>
      <c r="B3" s="41"/>
      <c r="C3" s="4"/>
      <c r="D3" s="37" t="s">
        <v>0</v>
      </c>
      <c r="E3" s="29" t="s">
        <v>49</v>
      </c>
      <c r="F3" s="15"/>
      <c r="G3" s="15"/>
      <c r="H3" s="2"/>
      <c r="I3" s="4"/>
    </row>
    <row r="4" spans="1:27" x14ac:dyDescent="0.25">
      <c r="A4" s="41"/>
      <c r="B4" s="41"/>
      <c r="C4" s="4"/>
      <c r="D4" s="37" t="s">
        <v>1</v>
      </c>
      <c r="E4" s="38" t="s">
        <v>2</v>
      </c>
      <c r="F4" s="15"/>
      <c r="G4" s="15"/>
      <c r="H4" s="2"/>
      <c r="I4" s="4"/>
    </row>
    <row r="5" spans="1:27" x14ac:dyDescent="0.25">
      <c r="A5" s="41"/>
      <c r="B5" s="41"/>
      <c r="C5" s="4"/>
      <c r="D5" s="29"/>
      <c r="E5" s="15"/>
      <c r="F5" s="15"/>
      <c r="G5" s="15"/>
      <c r="H5" s="2"/>
      <c r="I5" s="4"/>
    </row>
    <row r="6" spans="1:27" s="40" customFormat="1" ht="384.4" customHeight="1" x14ac:dyDescent="0.25">
      <c r="A6" s="46"/>
      <c r="B6" s="46"/>
      <c r="C6" s="39"/>
      <c r="D6" s="35" t="s">
        <v>3</v>
      </c>
      <c r="E6" s="72" t="s">
        <v>48</v>
      </c>
      <c r="F6" s="72"/>
      <c r="G6" s="72"/>
      <c r="H6" s="21"/>
      <c r="I6" s="39"/>
    </row>
    <row r="7" spans="1:27" x14ac:dyDescent="0.25">
      <c r="A7" s="41"/>
      <c r="B7" s="41"/>
      <c r="C7" s="19"/>
      <c r="D7" s="30"/>
      <c r="E7" s="10"/>
      <c r="F7" s="10"/>
      <c r="G7" s="10"/>
      <c r="H7" s="31"/>
      <c r="I7" s="4"/>
    </row>
    <row r="8" spans="1:27" x14ac:dyDescent="0.25">
      <c r="A8" s="41"/>
      <c r="B8" s="41"/>
      <c r="C8" s="2"/>
      <c r="D8" s="28"/>
      <c r="E8" s="13"/>
      <c r="F8" s="13"/>
      <c r="G8" s="13"/>
      <c r="H8" s="2"/>
      <c r="I8" s="2"/>
    </row>
    <row r="9" spans="1:27" x14ac:dyDescent="0.25">
      <c r="A9" s="41"/>
      <c r="B9" s="41"/>
      <c r="C9" s="20"/>
      <c r="D9" s="32"/>
      <c r="E9" s="33"/>
      <c r="F9" s="33"/>
      <c r="G9" s="33"/>
      <c r="H9" s="34"/>
      <c r="I9" s="4"/>
    </row>
    <row r="10" spans="1:27" x14ac:dyDescent="0.25">
      <c r="A10" s="41"/>
      <c r="B10" s="41"/>
      <c r="C10" s="4"/>
      <c r="D10" s="35" t="s">
        <v>4</v>
      </c>
      <c r="E10" s="13"/>
      <c r="F10" s="13"/>
      <c r="G10" s="13"/>
      <c r="H10" s="36"/>
      <c r="I10" s="4"/>
    </row>
    <row r="11" spans="1:27" ht="16.5" customHeight="1" x14ac:dyDescent="0.25">
      <c r="A11" s="41">
        <v>1.1000000000000001</v>
      </c>
      <c r="B11" s="41"/>
      <c r="C11" s="4"/>
      <c r="D11" s="21" t="s">
        <v>5</v>
      </c>
      <c r="E11" s="59">
        <v>2025</v>
      </c>
      <c r="F11" s="56"/>
      <c r="G11" s="56"/>
      <c r="H11" s="2"/>
      <c r="I11" s="4"/>
    </row>
    <row r="12" spans="1:27" ht="16.5" customHeight="1" x14ac:dyDescent="0.25">
      <c r="A12" s="41"/>
      <c r="B12" s="41"/>
      <c r="C12" s="4"/>
      <c r="D12" s="21"/>
      <c r="E12" s="14"/>
      <c r="F12" s="56"/>
      <c r="G12" s="56"/>
      <c r="H12" s="2"/>
      <c r="I12" s="4"/>
    </row>
    <row r="13" spans="1:27" ht="16.5" customHeight="1" x14ac:dyDescent="0.25">
      <c r="A13" s="41"/>
      <c r="B13" s="41"/>
      <c r="C13" s="4"/>
      <c r="D13" s="17"/>
      <c r="E13" s="2"/>
      <c r="F13" s="2"/>
      <c r="G13" s="2"/>
      <c r="H13" s="2"/>
      <c r="I13" s="4"/>
    </row>
    <row r="14" spans="1:27" ht="15.6" customHeight="1" x14ac:dyDescent="0.35">
      <c r="A14" s="41"/>
      <c r="B14" s="41"/>
      <c r="C14" s="4"/>
      <c r="D14" s="17" t="s">
        <v>6</v>
      </c>
      <c r="E14" s="22"/>
      <c r="F14" s="71" t="s">
        <v>7</v>
      </c>
      <c r="G14" s="71"/>
      <c r="H14" s="6"/>
      <c r="I14" s="11"/>
      <c r="L14">
        <v>80</v>
      </c>
      <c r="M14">
        <v>20</v>
      </c>
      <c r="S14" t="s">
        <v>8</v>
      </c>
      <c r="T14">
        <v>11</v>
      </c>
      <c r="U14">
        <v>0</v>
      </c>
      <c r="V14">
        <v>6</v>
      </c>
      <c r="W14">
        <v>1</v>
      </c>
      <c r="X14">
        <v>2</v>
      </c>
      <c r="Y14">
        <v>6</v>
      </c>
      <c r="Z14">
        <v>0</v>
      </c>
      <c r="AA14">
        <v>0</v>
      </c>
    </row>
    <row r="15" spans="1:27" s="51" customFormat="1" hidden="1" x14ac:dyDescent="0.25">
      <c r="A15" s="47"/>
      <c r="B15" s="47"/>
      <c r="C15" s="48"/>
      <c r="D15" s="49">
        <v>1.2</v>
      </c>
      <c r="E15" s="50"/>
      <c r="F15" s="51">
        <v>1.3</v>
      </c>
      <c r="G15" s="52">
        <v>1.4</v>
      </c>
      <c r="H15" s="53"/>
      <c r="I15" s="54"/>
      <c r="T15" s="51" t="s">
        <v>9</v>
      </c>
      <c r="U15" s="51" t="s">
        <v>10</v>
      </c>
      <c r="V15" s="51" t="s">
        <v>11</v>
      </c>
      <c r="W15" s="51" t="s">
        <v>12</v>
      </c>
      <c r="X15" s="51" t="s">
        <v>13</v>
      </c>
      <c r="Y15" s="51" t="s">
        <v>14</v>
      </c>
      <c r="Z15" s="51" t="s">
        <v>15</v>
      </c>
      <c r="AA15" s="51" t="s">
        <v>16</v>
      </c>
    </row>
    <row r="16" spans="1:27" x14ac:dyDescent="0.25">
      <c r="A16" s="41"/>
      <c r="B16" s="41"/>
      <c r="C16" s="4"/>
      <c r="D16" s="17" t="s">
        <v>17</v>
      </c>
      <c r="E16" s="22"/>
      <c r="F16" s="23" t="s">
        <v>18</v>
      </c>
      <c r="G16" s="23" t="s">
        <v>19</v>
      </c>
      <c r="H16" s="6"/>
      <c r="I16" s="11"/>
    </row>
    <row r="17" spans="1:27" x14ac:dyDescent="0.25">
      <c r="A17" s="41"/>
      <c r="B17" s="41"/>
      <c r="C17" s="4"/>
      <c r="D17" s="7" t="s">
        <v>20</v>
      </c>
      <c r="E17" s="22"/>
      <c r="F17" s="60"/>
      <c r="G17" s="60"/>
      <c r="H17" s="12"/>
      <c r="I17" s="11"/>
      <c r="L17">
        <f>L14*20</f>
        <v>1600</v>
      </c>
      <c r="M17">
        <f>M14*39.3</f>
        <v>786</v>
      </c>
      <c r="S17" t="s">
        <v>21</v>
      </c>
      <c r="T17">
        <v>10</v>
      </c>
      <c r="U17">
        <v>20</v>
      </c>
      <c r="V17">
        <v>6</v>
      </c>
      <c r="W17">
        <v>7</v>
      </c>
      <c r="X17">
        <v>4</v>
      </c>
      <c r="Y17">
        <v>7</v>
      </c>
      <c r="Z17">
        <v>8</v>
      </c>
      <c r="AA17">
        <v>10</v>
      </c>
    </row>
    <row r="18" spans="1:27" x14ac:dyDescent="0.25">
      <c r="A18" s="41"/>
      <c r="B18" s="41"/>
      <c r="C18" s="4"/>
      <c r="D18" s="7" t="s">
        <v>22</v>
      </c>
      <c r="E18" s="22"/>
      <c r="F18" s="60">
        <v>84</v>
      </c>
      <c r="G18" s="60">
        <v>84</v>
      </c>
      <c r="H18" s="12"/>
      <c r="I18" s="11"/>
      <c r="L18">
        <f>L17/SUM(L17:M17)</f>
        <v>0.67057837384744345</v>
      </c>
      <c r="M18">
        <f>1-L18</f>
        <v>0.32942162615255655</v>
      </c>
      <c r="S18" t="s">
        <v>23</v>
      </c>
      <c r="T18">
        <v>17</v>
      </c>
      <c r="U18">
        <v>7</v>
      </c>
      <c r="V18">
        <v>15</v>
      </c>
      <c r="W18">
        <v>15</v>
      </c>
      <c r="X18">
        <v>3</v>
      </c>
      <c r="Y18">
        <v>30</v>
      </c>
      <c r="Z18">
        <v>5</v>
      </c>
      <c r="AA18">
        <v>9</v>
      </c>
    </row>
    <row r="19" spans="1:27" x14ac:dyDescent="0.25">
      <c r="A19" s="41"/>
      <c r="B19" s="41"/>
      <c r="C19" s="4"/>
      <c r="D19" s="7" t="s">
        <v>24</v>
      </c>
      <c r="E19" s="22"/>
      <c r="F19" s="63">
        <v>3349</v>
      </c>
      <c r="G19" s="60">
        <v>1224</v>
      </c>
      <c r="H19" s="12"/>
      <c r="I19" s="11"/>
      <c r="S19" t="s">
        <v>25</v>
      </c>
      <c r="T19">
        <v>5</v>
      </c>
      <c r="U19">
        <v>5</v>
      </c>
      <c r="V19">
        <v>4</v>
      </c>
      <c r="W19">
        <v>2</v>
      </c>
      <c r="X19">
        <v>1</v>
      </c>
      <c r="Y19">
        <v>22</v>
      </c>
      <c r="Z19">
        <v>7</v>
      </c>
      <c r="AA19">
        <v>11</v>
      </c>
    </row>
    <row r="20" spans="1:27" x14ac:dyDescent="0.25">
      <c r="A20" s="41"/>
      <c r="B20" s="41"/>
      <c r="C20" s="4"/>
      <c r="D20" s="5" t="s">
        <v>26</v>
      </c>
      <c r="E20" s="22"/>
      <c r="F20" s="26">
        <f>SUM(F17:F19)</f>
        <v>3433</v>
      </c>
      <c r="G20" s="26">
        <f>SUM(G17:G19)</f>
        <v>1308</v>
      </c>
      <c r="H20" s="12"/>
      <c r="I20" s="11"/>
    </row>
    <row r="21" spans="1:27" x14ac:dyDescent="0.25">
      <c r="A21" s="41"/>
      <c r="B21" s="41"/>
      <c r="C21" s="4"/>
      <c r="D21" s="5"/>
      <c r="E21" s="22"/>
      <c r="F21" s="14"/>
      <c r="G21" s="14"/>
      <c r="H21" s="12"/>
      <c r="I21" s="11"/>
    </row>
    <row r="22" spans="1:27" x14ac:dyDescent="0.25">
      <c r="A22" s="41"/>
      <c r="B22" s="41"/>
      <c r="C22" s="4"/>
      <c r="D22" s="5"/>
      <c r="E22" s="22"/>
      <c r="F22" s="14"/>
      <c r="G22" s="14"/>
      <c r="H22" s="12"/>
      <c r="I22" s="11"/>
    </row>
    <row r="23" spans="1:27" x14ac:dyDescent="0.25">
      <c r="A23" s="41"/>
      <c r="B23" s="41"/>
      <c r="C23" s="4"/>
      <c r="D23" s="5" t="s">
        <v>27</v>
      </c>
      <c r="E23" s="22"/>
      <c r="F23" s="14"/>
      <c r="G23" s="14"/>
      <c r="H23" s="12"/>
      <c r="I23" s="11"/>
    </row>
    <row r="24" spans="1:27" s="45" customFormat="1" hidden="1" x14ac:dyDescent="0.25">
      <c r="A24" s="41"/>
      <c r="B24" s="41"/>
      <c r="C24" s="42"/>
      <c r="D24" s="43">
        <v>1.5</v>
      </c>
      <c r="E24" s="18"/>
      <c r="F24" s="12">
        <v>1.6</v>
      </c>
      <c r="G24" s="12">
        <v>1.7</v>
      </c>
      <c r="H24" s="12"/>
      <c r="I24" s="44"/>
    </row>
    <row r="25" spans="1:27" x14ac:dyDescent="0.25">
      <c r="A25" s="41"/>
      <c r="B25" s="41"/>
      <c r="C25" s="4"/>
      <c r="D25" s="5" t="s">
        <v>28</v>
      </c>
      <c r="E25" s="22"/>
      <c r="F25" s="23" t="s">
        <v>18</v>
      </c>
      <c r="G25" s="23" t="s">
        <v>19</v>
      </c>
      <c r="H25" s="15"/>
      <c r="I25" s="11"/>
    </row>
    <row r="26" spans="1:27" x14ac:dyDescent="0.25">
      <c r="A26" s="41"/>
      <c r="B26" s="41"/>
      <c r="C26" s="4"/>
      <c r="D26" s="7" t="s">
        <v>29</v>
      </c>
      <c r="E26" s="22"/>
      <c r="F26" s="60">
        <v>2080</v>
      </c>
      <c r="G26" s="60">
        <v>1160</v>
      </c>
      <c r="H26" s="12"/>
      <c r="I26" s="11"/>
    </row>
    <row r="27" spans="1:27" x14ac:dyDescent="0.25">
      <c r="A27" s="41"/>
      <c r="B27" s="41"/>
      <c r="C27" s="4"/>
      <c r="D27" s="7" t="s">
        <v>30</v>
      </c>
      <c r="E27" s="22"/>
      <c r="F27" s="60">
        <v>438</v>
      </c>
      <c r="G27" s="60">
        <v>2</v>
      </c>
      <c r="H27" s="12"/>
      <c r="I27" s="11"/>
      <c r="L27">
        <v>20</v>
      </c>
      <c r="N27">
        <f>L27</f>
        <v>20</v>
      </c>
    </row>
    <row r="28" spans="1:27" x14ac:dyDescent="0.25">
      <c r="A28" s="41"/>
      <c r="B28" s="41"/>
      <c r="C28" s="4"/>
      <c r="D28" s="7" t="s">
        <v>31</v>
      </c>
      <c r="E28" s="22"/>
      <c r="F28" s="60">
        <v>914</v>
      </c>
      <c r="G28" s="60">
        <v>146</v>
      </c>
      <c r="H28" s="12"/>
      <c r="I28" s="11"/>
      <c r="L28">
        <v>2.7</v>
      </c>
      <c r="N28">
        <f>L28</f>
        <v>2.7</v>
      </c>
    </row>
    <row r="29" spans="1:27" x14ac:dyDescent="0.25">
      <c r="A29" s="41"/>
      <c r="B29" s="41"/>
      <c r="C29" s="4"/>
      <c r="D29" s="7" t="s">
        <v>32</v>
      </c>
      <c r="E29" s="22"/>
      <c r="F29" s="60"/>
      <c r="G29" s="60"/>
      <c r="H29" s="12"/>
      <c r="I29" s="11"/>
    </row>
    <row r="30" spans="1:27" x14ac:dyDescent="0.25">
      <c r="A30" s="41"/>
      <c r="B30" s="41"/>
      <c r="C30" s="4"/>
      <c r="D30" s="5" t="s">
        <v>26</v>
      </c>
      <c r="E30" s="22"/>
      <c r="F30" s="26">
        <f>SUM(F26:F29)</f>
        <v>3432</v>
      </c>
      <c r="G30" s="26">
        <f>SUM(G26:G29)</f>
        <v>1308</v>
      </c>
      <c r="H30" s="12"/>
      <c r="I30" s="11"/>
    </row>
    <row r="31" spans="1:27" x14ac:dyDescent="0.25">
      <c r="A31" s="41"/>
      <c r="B31" s="41"/>
      <c r="C31" s="4"/>
      <c r="D31" s="5"/>
      <c r="E31" s="22"/>
      <c r="F31" s="14"/>
      <c r="G31" s="14"/>
      <c r="H31" s="12"/>
      <c r="I31" s="11"/>
    </row>
    <row r="32" spans="1:27" x14ac:dyDescent="0.25">
      <c r="A32" s="55"/>
      <c r="B32" s="55"/>
      <c r="C32" s="57"/>
      <c r="D32" s="56"/>
      <c r="E32" s="56"/>
      <c r="F32" s="56"/>
      <c r="G32" s="56"/>
      <c r="H32" s="58"/>
      <c r="I32" s="56"/>
    </row>
    <row r="33" spans="1:16" x14ac:dyDescent="0.25">
      <c r="A33" s="41"/>
      <c r="B33" s="41"/>
      <c r="C33" s="4"/>
      <c r="D33" s="5" t="s">
        <v>33</v>
      </c>
      <c r="E33" s="22"/>
      <c r="F33" s="14"/>
      <c r="G33" s="14"/>
      <c r="H33" s="12"/>
      <c r="I33" s="11"/>
    </row>
    <row r="34" spans="1:16" s="45" customFormat="1" hidden="1" x14ac:dyDescent="0.25">
      <c r="A34" s="41"/>
      <c r="B34" s="41"/>
      <c r="C34" s="42"/>
      <c r="D34" s="43">
        <v>1.8</v>
      </c>
      <c r="E34" s="18">
        <v>1.9</v>
      </c>
      <c r="F34" s="12">
        <v>1.1100000000000001</v>
      </c>
      <c r="G34" s="12">
        <v>1.1200000000000001</v>
      </c>
      <c r="H34" s="12"/>
      <c r="I34" s="44"/>
    </row>
    <row r="35" spans="1:16" x14ac:dyDescent="0.25">
      <c r="A35" s="41"/>
      <c r="B35" s="41"/>
      <c r="C35" s="4"/>
      <c r="D35" s="5" t="s">
        <v>34</v>
      </c>
      <c r="E35" s="25" t="s">
        <v>35</v>
      </c>
      <c r="F35" s="23" t="s">
        <v>18</v>
      </c>
      <c r="G35" s="23" t="s">
        <v>19</v>
      </c>
      <c r="H35" s="15"/>
      <c r="I35" s="11"/>
      <c r="L35">
        <v>200</v>
      </c>
      <c r="M35">
        <v>1078</v>
      </c>
      <c r="N35">
        <f>L35*M35/1000</f>
        <v>215.6</v>
      </c>
      <c r="P35">
        <f>N35/(N35+N36)</f>
        <v>0.75410982861140263</v>
      </c>
    </row>
    <row r="36" spans="1:16" x14ac:dyDescent="0.25">
      <c r="A36" s="41"/>
      <c r="B36" s="41"/>
      <c r="C36" s="4"/>
      <c r="D36" s="7" t="s">
        <v>36</v>
      </c>
      <c r="E36" s="61">
        <v>57</v>
      </c>
      <c r="F36" s="60">
        <v>203</v>
      </c>
      <c r="G36" s="60">
        <v>87</v>
      </c>
      <c r="H36" s="12"/>
      <c r="I36" s="11"/>
      <c r="L36">
        <v>50</v>
      </c>
      <c r="M36">
        <v>1406</v>
      </c>
      <c r="N36">
        <f>L36*M36/1000</f>
        <v>70.3</v>
      </c>
    </row>
    <row r="37" spans="1:16" x14ac:dyDescent="0.25">
      <c r="A37" s="41"/>
      <c r="B37" s="41"/>
      <c r="C37" s="4"/>
      <c r="D37" s="7" t="s">
        <v>37</v>
      </c>
      <c r="E37" s="61">
        <v>393</v>
      </c>
      <c r="F37" s="60">
        <v>349</v>
      </c>
      <c r="G37" s="60">
        <v>374</v>
      </c>
      <c r="H37" s="12"/>
      <c r="I37" s="11"/>
      <c r="L37">
        <f>(L27*L28)/(L35+L36)</f>
        <v>0.216</v>
      </c>
      <c r="N37">
        <f>(N27*N28)/(N35+N36)*N35/L35</f>
        <v>0.20360965372507869</v>
      </c>
    </row>
    <row r="38" spans="1:16" x14ac:dyDescent="0.25">
      <c r="A38" s="41"/>
      <c r="B38" s="41"/>
      <c r="C38" s="4"/>
      <c r="D38" s="7" t="s">
        <v>38</v>
      </c>
      <c r="E38" s="61">
        <v>226</v>
      </c>
      <c r="F38" s="60">
        <v>294</v>
      </c>
      <c r="G38" s="60">
        <v>241</v>
      </c>
      <c r="H38" s="12"/>
      <c r="I38" s="11"/>
      <c r="N38">
        <f>(N27*N28)/(N35+N36)*N36/L36</f>
        <v>0.26556138509968519</v>
      </c>
    </row>
    <row r="39" spans="1:16" x14ac:dyDescent="0.25">
      <c r="A39" s="41"/>
      <c r="B39" s="41"/>
      <c r="C39" s="4"/>
      <c r="D39" s="7" t="s">
        <v>39</v>
      </c>
      <c r="E39" s="61">
        <v>142</v>
      </c>
      <c r="F39" s="60">
        <v>477</v>
      </c>
      <c r="G39" s="60">
        <v>241</v>
      </c>
      <c r="H39" s="12"/>
      <c r="I39" s="11"/>
    </row>
    <row r="40" spans="1:16" x14ac:dyDescent="0.25">
      <c r="A40" s="41"/>
      <c r="B40" s="41"/>
      <c r="C40" s="4"/>
      <c r="D40" s="7" t="s">
        <v>40</v>
      </c>
      <c r="E40" s="61">
        <v>113</v>
      </c>
      <c r="F40" s="60">
        <v>1838</v>
      </c>
      <c r="G40" s="60">
        <v>82</v>
      </c>
      <c r="H40" s="12"/>
      <c r="I40" s="11"/>
    </row>
    <row r="41" spans="1:16" x14ac:dyDescent="0.25">
      <c r="A41" s="41"/>
      <c r="B41" s="41"/>
      <c r="C41" s="4"/>
      <c r="D41" s="7" t="s">
        <v>41</v>
      </c>
      <c r="E41" s="62">
        <v>68</v>
      </c>
      <c r="F41" s="60">
        <v>141</v>
      </c>
      <c r="G41" s="60">
        <v>150</v>
      </c>
      <c r="H41" s="12"/>
      <c r="I41" s="11"/>
    </row>
    <row r="42" spans="1:16" x14ac:dyDescent="0.25">
      <c r="A42" s="41"/>
      <c r="B42" s="41"/>
      <c r="C42" s="4"/>
      <c r="D42" s="7" t="s">
        <v>42</v>
      </c>
      <c r="E42" s="24"/>
      <c r="F42" s="61">
        <v>133</v>
      </c>
      <c r="G42" s="60">
        <v>133</v>
      </c>
      <c r="H42" s="12"/>
      <c r="I42" s="11"/>
    </row>
    <row r="43" spans="1:16" x14ac:dyDescent="0.25">
      <c r="A43" s="41"/>
      <c r="B43" s="41"/>
      <c r="C43" s="4"/>
      <c r="D43" s="5" t="s">
        <v>26</v>
      </c>
      <c r="E43" s="27">
        <f>SUM(E36:E41)</f>
        <v>999</v>
      </c>
      <c r="F43" s="26">
        <f>SUM(F36:F42)</f>
        <v>3435</v>
      </c>
      <c r="G43" s="26">
        <f>SUM(G36:G42)</f>
        <v>1308</v>
      </c>
      <c r="H43" s="14"/>
      <c r="I43" s="11"/>
    </row>
    <row r="44" spans="1:16" x14ac:dyDescent="0.25">
      <c r="A44" s="41"/>
      <c r="B44" s="41"/>
      <c r="C44" s="4"/>
      <c r="D44" s="5"/>
      <c r="E44" s="69"/>
      <c r="F44" s="69"/>
      <c r="G44" s="69"/>
      <c r="H44" s="14"/>
      <c r="I44" s="11"/>
    </row>
    <row r="45" spans="1:16" x14ac:dyDescent="0.25">
      <c r="A45" s="41"/>
      <c r="B45" s="41"/>
      <c r="C45" s="4"/>
      <c r="D45" s="5" t="s">
        <v>43</v>
      </c>
      <c r="E45" s="16"/>
      <c r="F45" s="16"/>
      <c r="G45" s="16"/>
      <c r="H45" s="14"/>
      <c r="I45" s="11"/>
    </row>
    <row r="46" spans="1:16" x14ac:dyDescent="0.25">
      <c r="A46" s="41"/>
      <c r="B46" s="41"/>
      <c r="C46" s="4"/>
      <c r="D46" s="70" t="s">
        <v>44</v>
      </c>
      <c r="E46" s="70"/>
      <c r="F46" s="70"/>
      <c r="G46" s="70"/>
      <c r="H46" s="14"/>
      <c r="I46" s="11"/>
    </row>
    <row r="47" spans="1:16" x14ac:dyDescent="0.25">
      <c r="A47" s="41"/>
      <c r="B47" s="41"/>
      <c r="C47" s="4"/>
      <c r="D47" s="70" t="s">
        <v>45</v>
      </c>
      <c r="E47" s="70"/>
      <c r="F47" s="70"/>
      <c r="G47" s="70"/>
      <c r="H47" s="14"/>
      <c r="I47" s="11"/>
    </row>
    <row r="48" spans="1:16" ht="27.75" customHeight="1" x14ac:dyDescent="0.25">
      <c r="A48" s="41"/>
      <c r="B48" s="41"/>
      <c r="C48" s="4"/>
      <c r="D48" s="70" t="s">
        <v>46</v>
      </c>
      <c r="E48" s="70"/>
      <c r="F48" s="70"/>
      <c r="G48" s="70"/>
      <c r="H48" s="14"/>
      <c r="I48" s="11"/>
    </row>
    <row r="49" spans="1:12" ht="42" customHeight="1" x14ac:dyDescent="0.25">
      <c r="A49" s="41"/>
      <c r="B49" s="41"/>
      <c r="C49" s="4"/>
      <c r="D49" s="70" t="s">
        <v>47</v>
      </c>
      <c r="E49" s="70"/>
      <c r="F49" s="70"/>
      <c r="G49" s="70"/>
      <c r="H49" s="14"/>
      <c r="I49" s="11"/>
    </row>
    <row r="50" spans="1:12" x14ac:dyDescent="0.25">
      <c r="A50" s="41"/>
      <c r="B50" s="41"/>
      <c r="C50" s="64"/>
      <c r="D50" s="65"/>
      <c r="E50" s="8"/>
      <c r="F50" s="9"/>
      <c r="G50" s="10"/>
      <c r="H50" s="10"/>
      <c r="I50" s="11"/>
    </row>
    <row r="51" spans="1:12" x14ac:dyDescent="0.25">
      <c r="A51" s="41"/>
      <c r="B51" s="41"/>
      <c r="C51" s="2"/>
      <c r="D51" s="2"/>
      <c r="E51" s="5"/>
      <c r="F51" s="7"/>
      <c r="G51" s="13"/>
      <c r="H51" s="13"/>
      <c r="I51" s="13"/>
      <c r="J51" s="13"/>
      <c r="K51" s="7"/>
      <c r="L51" s="7"/>
    </row>
  </sheetData>
  <sheetProtection algorithmName="SHA-512" hashValue="GBERw31PFjcp5VU81998RBFtSn+lXiUec0v1bNDAOVuBYE3MUsoLM3QUH1nYBg9fhdH+HpMArjLnBeg5c8ROgg==" saltValue="OyAHr1DN68CJgv/h5HOWnA==" spinCount="100000" sheet="1" objects="1" scenarios="1"/>
  <mergeCells count="10">
    <mergeCell ref="C50:D50"/>
    <mergeCell ref="A1:D1"/>
    <mergeCell ref="C2:D2"/>
    <mergeCell ref="E44:G44"/>
    <mergeCell ref="D47:G47"/>
    <mergeCell ref="D48:G48"/>
    <mergeCell ref="D46:G46"/>
    <mergeCell ref="D49:G49"/>
    <mergeCell ref="F14:G14"/>
    <mergeCell ref="E6:G6"/>
  </mergeCells>
  <dataValidations count="2">
    <dataValidation type="whole" allowBlank="1" showInputMessage="1" showErrorMessage="1" errorTitle="Date error" error="Enter a year (yyyy)" sqref="E11" xr:uid="{AD3A1114-1D7C-4DE1-8D32-F9F9AF498ECE}">
      <formula1>2020</formula1>
      <formula2>2100</formula2>
    </dataValidation>
    <dataValidation type="decimal" operator="greaterThanOrEqual" allowBlank="1" showInputMessage="1" showErrorMessage="1" errorTitle="Incorrect number entered" error="Only numbers allowed" sqref="F42:G42 F17:G19 F26:G29 E36:G41" xr:uid="{AE492C65-BD24-4A12-8554-D9A0E969B369}">
      <formula1>0</formula1>
    </dataValidation>
  </dataValidations>
  <pageMargins left="0.7" right="0.7" top="0.75" bottom="0.75" header="0.3" footer="0.3"/>
  <pageSetup orientation="portrait" r:id="rId1"/>
  <drawing r:id="rId2"/>
  <tableParts count="3">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ertificering xmlns="f061af59-7d39-4488-905a-d48a48c5c6aa" xsi:nil="true"/>
    <TaxCatchAll xmlns="9f81c3b9-2937-4823-841e-14c9b2dcf350" xsi:nil="true"/>
    <Udl_x00f8_bsdato xmlns="f061af59-7d39-4488-905a-d48a48c5c6aa" xsi:nil="true"/>
    <lcf76f155ced4ddcb4097134ff3c332f xmlns="f061af59-7d39-4488-905a-d48a48c5c6aa">
      <Terms xmlns="http://schemas.microsoft.com/office/infopath/2007/PartnerControls"/>
    </lcf76f155ced4ddcb4097134ff3c332f>
    <Certificeretleverand_x00f8_r xmlns="f061af59-7d39-4488-905a-d48a48c5c6a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DB927F063E08E40B81CFF3E4734F5BD" ma:contentTypeVersion="14" ma:contentTypeDescription="Opret et nyt dokument." ma:contentTypeScope="" ma:versionID="ff1cc0d780cf5dc50758f6465e8ea10f">
  <xsd:schema xmlns:xsd="http://www.w3.org/2001/XMLSchema" xmlns:xs="http://www.w3.org/2001/XMLSchema" xmlns:p="http://schemas.microsoft.com/office/2006/metadata/properties" xmlns:ns2="f061af59-7d39-4488-905a-d48a48c5c6aa" xmlns:ns3="9f81c3b9-2937-4823-841e-14c9b2dcf350" targetNamespace="http://schemas.microsoft.com/office/2006/metadata/properties" ma:root="true" ma:fieldsID="39c41f5b0f8b1c5ede4171ebd44ba4cb" ns2:_="" ns3:_="">
    <xsd:import namespace="f061af59-7d39-4488-905a-d48a48c5c6aa"/>
    <xsd:import namespace="9f81c3b9-2937-4823-841e-14c9b2dcf3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Udl_x00f8_bsdato" minOccurs="0"/>
                <xsd:element ref="ns2:Certificeretleverand_x00f8_r" minOccurs="0"/>
                <xsd:element ref="ns2:Certificering"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61af59-7d39-4488-905a-d48a48c5c6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Udl_x00f8_bsdato" ma:index="12" nillable="true" ma:displayName="Udløbsdato" ma:format="DateOnly" ma:internalName="Udl_x00f8_bsdato">
      <xsd:simpleType>
        <xsd:restriction base="dms:DateTime"/>
      </xsd:simpleType>
    </xsd:element>
    <xsd:element name="Certificeretleverand_x00f8_r" ma:index="13" nillable="true" ma:displayName="Certificeret leverandør" ma:format="Dropdown" ma:internalName="Certificeretleverand_x00f8_r">
      <xsd:simpleType>
        <xsd:restriction base="dms:Text">
          <xsd:maxLength value="255"/>
        </xsd:restriction>
      </xsd:simpleType>
    </xsd:element>
    <xsd:element name="Certificering" ma:index="14" nillable="true" ma:displayName="Certificering" ma:format="Dropdown" ma:internalName="Certificering">
      <xsd:simpleType>
        <xsd:restriction base="dms:Text">
          <xsd:maxLength value="255"/>
        </xsd:restrictio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Billedmærker" ma:readOnly="false" ma:fieldId="{5cf76f15-5ced-4ddc-b409-7134ff3c332f}" ma:taxonomyMulti="true" ma:sspId="2967be40-489f-441b-9de2-f3c93b7bd15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81c3b9-2937-4823-841e-14c9b2dcf35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f10d74e-74da-43c3-a388-655fcd7315b9}" ma:internalName="TaxCatchAll" ma:showField="CatchAllData" ma:web="9f81c3b9-2937-4823-841e-14c9b2dcf3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F369E0-B791-448A-B0A5-AF746E7C6C3A}">
  <ds:schemaRefs>
    <ds:schemaRef ds:uri="http://schemas.microsoft.com/sharepoint/v3/contenttype/forms"/>
  </ds:schemaRefs>
</ds:datastoreItem>
</file>

<file path=customXml/itemProps2.xml><?xml version="1.0" encoding="utf-8"?>
<ds:datastoreItem xmlns:ds="http://schemas.openxmlformats.org/officeDocument/2006/customXml" ds:itemID="{F1732322-79EC-4D25-9412-3F05F13D6846}">
  <ds:schemaRefs>
    <ds:schemaRef ds:uri="http://www.w3.org/XML/1998/namespace"/>
    <ds:schemaRef ds:uri="6cd45ae4-7cd8-4bac-8b98-0fdbe6ad7ecb"/>
    <ds:schemaRef ds:uri="http://purl.org/dc/dcmitype/"/>
    <ds:schemaRef ds:uri="http://schemas.microsoft.com/office/2006/metadata/properties"/>
    <ds:schemaRef ds:uri="http://schemas.microsoft.com/office/2006/documentManagement/types"/>
    <ds:schemaRef ds:uri="http://schemas.microsoft.com/office/infopath/2007/PartnerControls"/>
    <ds:schemaRef ds:uri="0f605ec0-e14f-4811-97c1-26937caacf56"/>
    <ds:schemaRef ds:uri="http://schemas.openxmlformats.org/package/2006/metadata/core-properties"/>
    <ds:schemaRef ds:uri="http://purl.org/dc/terms/"/>
    <ds:schemaRef ds:uri="http://purl.org/dc/elements/1.1/"/>
  </ds:schemaRefs>
</ds:datastoreItem>
</file>

<file path=customXml/itemProps3.xml><?xml version="1.0" encoding="utf-8"?>
<ds:datastoreItem xmlns:ds="http://schemas.openxmlformats.org/officeDocument/2006/customXml" ds:itemID="{E335D509-CABD-4161-BE2B-198B080450E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1.21.4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dc:creator>
  <cp:keywords/>
  <dc:description/>
  <cp:lastModifiedBy>Nette Andersen</cp:lastModifiedBy>
  <cp:revision/>
  <dcterms:created xsi:type="dcterms:W3CDTF">2022-02-08T13:37:26Z</dcterms:created>
  <dcterms:modified xsi:type="dcterms:W3CDTF">2026-02-16T06:19:43Z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0x0101000DB927F063E08E40B81CFF3E4734F5BD</vt:lpwstr>
  </property>
</Properties>
</file>